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8_{116541F0-494A-45E8-BD98-55AA08078AA3}" xr6:coauthVersionLast="45" xr6:coauthVersionMax="45" xr10:uidLastSave="{00000000-0000-0000-0000-000000000000}"/>
  <bookViews>
    <workbookView xWindow="-120" yWindow="-120" windowWidth="25440" windowHeight="15390" activeTab="12" xr2:uid="{00000000-000D-0000-FFFF-FFFF00000000}"/>
  </bookViews>
  <sheets>
    <sheet name="January" sheetId="12" r:id="rId1"/>
    <sheet name="February" sheetId="11" r:id="rId2"/>
    <sheet name="March" sheetId="10" r:id="rId3"/>
    <sheet name="April" sheetId="9" r:id="rId4"/>
    <sheet name="May" sheetId="8" r:id="rId5"/>
    <sheet name="June" sheetId="7" r:id="rId6"/>
    <sheet name="July" sheetId="6" r:id="rId7"/>
    <sheet name="August" sheetId="17" r:id="rId8"/>
    <sheet name="September" sheetId="4" r:id="rId9"/>
    <sheet name="October" sheetId="15" r:id="rId10"/>
    <sheet name="November" sheetId="2" r:id="rId11"/>
    <sheet name="December" sheetId="13" r:id="rId12"/>
    <sheet name="Yearly" sheetId="16" r:id="rId13"/>
  </sheets>
  <definedNames>
    <definedName name="_xlnm.Print_Area" localSheetId="3">April!$A$1:$H$45</definedName>
    <definedName name="_xlnm.Print_Area" localSheetId="7">August!$A$1:$H$45</definedName>
    <definedName name="_xlnm.Print_Area" localSheetId="11">December!$A$1:$H$49</definedName>
    <definedName name="_xlnm.Print_Area" localSheetId="1">February!$A$1:$H$45</definedName>
    <definedName name="_xlnm.Print_Area" localSheetId="0">January!$A$1:$H$49</definedName>
    <definedName name="_xlnm.Print_Area" localSheetId="6">July!$A$1:$H$47</definedName>
    <definedName name="_xlnm.Print_Area" localSheetId="5">June!$A$1:$H$44</definedName>
    <definedName name="_xlnm.Print_Area" localSheetId="2">March!$A$1:$H$45</definedName>
    <definedName name="_xlnm.Print_Area" localSheetId="4">May!$A$1:$H$47</definedName>
    <definedName name="_xlnm.Print_Area" localSheetId="10">November!$A$1:$H$45</definedName>
    <definedName name="_xlnm.Print_Area" localSheetId="9">October!$A$1:$H$46</definedName>
    <definedName name="_xlnm.Print_Area" localSheetId="8">September!$A$1:$H$49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6" l="1"/>
  <c r="E28" i="16"/>
  <c r="F28" i="16"/>
  <c r="G28" i="16"/>
  <c r="H28" i="16"/>
  <c r="I28" i="16"/>
  <c r="J28" i="16"/>
  <c r="K28" i="16"/>
  <c r="L28" i="16"/>
  <c r="M28" i="16"/>
  <c r="N28" i="16"/>
  <c r="C28" i="16"/>
  <c r="D15" i="16"/>
  <c r="E15" i="16"/>
  <c r="F15" i="16"/>
  <c r="G15" i="16"/>
  <c r="H15" i="16"/>
  <c r="I15" i="16"/>
  <c r="J15" i="16"/>
  <c r="K15" i="16"/>
  <c r="L15" i="16"/>
  <c r="M15" i="16"/>
  <c r="N15" i="16"/>
  <c r="C15" i="16"/>
  <c r="H18" i="13" l="1"/>
  <c r="H7" i="13"/>
  <c r="E24" i="13"/>
  <c r="F24" i="13"/>
  <c r="G24" i="13"/>
  <c r="D24" i="13"/>
  <c r="H22" i="13"/>
  <c r="E14" i="13"/>
  <c r="F14" i="13"/>
  <c r="G14" i="13"/>
  <c r="D14" i="13"/>
  <c r="H12" i="13"/>
  <c r="G24" i="2" l="1"/>
  <c r="F24" i="2"/>
  <c r="F25" i="2" s="1"/>
  <c r="E24" i="2"/>
  <c r="E25" i="2"/>
  <c r="G25" i="2"/>
  <c r="D24" i="2"/>
  <c r="D25" i="2" s="1"/>
  <c r="H18" i="2"/>
  <c r="H19" i="2"/>
  <c r="H24" i="2" s="1"/>
  <c r="H25" i="2" s="1"/>
  <c r="H20" i="2"/>
  <c r="H21" i="2"/>
  <c r="H22" i="2"/>
  <c r="H23" i="2"/>
  <c r="H17" i="2"/>
  <c r="H7" i="2"/>
  <c r="H8" i="2"/>
  <c r="H9" i="2"/>
  <c r="H10" i="2"/>
  <c r="H11" i="2"/>
  <c r="H12" i="2"/>
  <c r="H13" i="2"/>
  <c r="H6" i="2"/>
  <c r="E14" i="2"/>
  <c r="E15" i="2" s="1"/>
  <c r="F14" i="2"/>
  <c r="F15" i="2" s="1"/>
  <c r="G14" i="2"/>
  <c r="G15" i="2" s="1"/>
  <c r="D14" i="2"/>
  <c r="D15" i="2" s="1"/>
  <c r="E4" i="2"/>
  <c r="F4" i="2"/>
  <c r="G4" i="2"/>
  <c r="D4" i="2"/>
  <c r="F44" i="2"/>
  <c r="F39" i="2"/>
  <c r="H3" i="2"/>
  <c r="H2" i="2"/>
  <c r="H14" i="2" l="1"/>
  <c r="H15" i="2" s="1"/>
  <c r="H4" i="2"/>
  <c r="F40" i="15"/>
  <c r="H18" i="15"/>
  <c r="H7" i="15"/>
  <c r="E24" i="15"/>
  <c r="F24" i="15"/>
  <c r="G24" i="15"/>
  <c r="E14" i="15"/>
  <c r="F14" i="15"/>
  <c r="G14" i="15"/>
  <c r="D24" i="15"/>
  <c r="H22" i="15"/>
  <c r="D29" i="2" l="1"/>
  <c r="H12" i="15"/>
  <c r="D14" i="15"/>
  <c r="H14" i="15" s="1"/>
  <c r="H18" i="4" l="1"/>
  <c r="E24" i="4"/>
  <c r="F24" i="4"/>
  <c r="G24" i="4"/>
  <c r="D24" i="4"/>
  <c r="H22" i="4"/>
  <c r="H7" i="4"/>
  <c r="E14" i="4"/>
  <c r="F14" i="4"/>
  <c r="G14" i="4"/>
  <c r="D14" i="4"/>
  <c r="H12" i="4"/>
  <c r="H21" i="17" l="1"/>
  <c r="F45" i="17"/>
  <c r="F39" i="17"/>
  <c r="G24" i="17"/>
  <c r="G25" i="17" s="1"/>
  <c r="F24" i="17"/>
  <c r="F25" i="17" s="1"/>
  <c r="E24" i="17"/>
  <c r="E25" i="17" s="1"/>
  <c r="D24" i="17"/>
  <c r="D25" i="17" s="1"/>
  <c r="H23" i="17"/>
  <c r="H22" i="17"/>
  <c r="H20" i="17"/>
  <c r="H19" i="17"/>
  <c r="H18" i="17"/>
  <c r="H17" i="17"/>
  <c r="G14" i="17"/>
  <c r="G15" i="17" s="1"/>
  <c r="F14" i="17"/>
  <c r="F15" i="17" s="1"/>
  <c r="E14" i="17"/>
  <c r="E15" i="17" s="1"/>
  <c r="D14" i="17"/>
  <c r="D15" i="17" s="1"/>
  <c r="H13" i="17"/>
  <c r="H12" i="17"/>
  <c r="H11" i="17"/>
  <c r="H10" i="17"/>
  <c r="H9" i="17"/>
  <c r="H8" i="17"/>
  <c r="H7" i="17"/>
  <c r="H6" i="17"/>
  <c r="G4" i="17"/>
  <c r="F4" i="17"/>
  <c r="E4" i="17"/>
  <c r="D4" i="17"/>
  <c r="H3" i="17"/>
  <c r="H2" i="17"/>
  <c r="H24" i="17" l="1"/>
  <c r="H25" i="17" s="1"/>
  <c r="H4" i="17"/>
  <c r="H14" i="17"/>
  <c r="E24" i="6"/>
  <c r="E25" i="6" s="1"/>
  <c r="F24" i="6"/>
  <c r="F25" i="6" s="1"/>
  <c r="G24" i="6"/>
  <c r="G25" i="6" s="1"/>
  <c r="D24" i="6"/>
  <c r="D25" i="6" s="1"/>
  <c r="E14" i="6"/>
  <c r="E15" i="6" s="1"/>
  <c r="F14" i="6"/>
  <c r="F15" i="6" s="1"/>
  <c r="G14" i="6"/>
  <c r="G15" i="6" s="1"/>
  <c r="D14" i="6"/>
  <c r="D15" i="6" s="1"/>
  <c r="F45" i="6"/>
  <c r="F40" i="6"/>
  <c r="H23" i="6"/>
  <c r="H22" i="6"/>
  <c r="H20" i="6"/>
  <c r="H19" i="6"/>
  <c r="H18" i="6"/>
  <c r="H17" i="6"/>
  <c r="H13" i="6"/>
  <c r="H12" i="6"/>
  <c r="H11" i="6"/>
  <c r="H10" i="6"/>
  <c r="H9" i="6"/>
  <c r="H8" i="6"/>
  <c r="H7" i="6"/>
  <c r="H6" i="6"/>
  <c r="G4" i="6"/>
  <c r="F4" i="6"/>
  <c r="E4" i="6"/>
  <c r="D4" i="6"/>
  <c r="H3" i="6"/>
  <c r="H2" i="6"/>
  <c r="D29" i="17" l="1"/>
  <c r="H15" i="17"/>
  <c r="H14" i="6"/>
  <c r="H15" i="6" s="1"/>
  <c r="H24" i="6"/>
  <c r="H25" i="6" s="1"/>
  <c r="H4" i="6"/>
  <c r="H6" i="7"/>
  <c r="H7" i="7"/>
  <c r="H8" i="7"/>
  <c r="H9" i="7"/>
  <c r="H10" i="7"/>
  <c r="H11" i="7"/>
  <c r="H12" i="7"/>
  <c r="H13" i="7"/>
  <c r="D14" i="7"/>
  <c r="D15" i="7" s="1"/>
  <c r="E14" i="7"/>
  <c r="E15" i="7" s="1"/>
  <c r="F14" i="7"/>
  <c r="F15" i="7" s="1"/>
  <c r="G14" i="7"/>
  <c r="H17" i="7"/>
  <c r="H18" i="7"/>
  <c r="H19" i="7"/>
  <c r="H20" i="7"/>
  <c r="H23" i="7"/>
  <c r="D24" i="7"/>
  <c r="D25" i="7" s="1"/>
  <c r="E24" i="7"/>
  <c r="E25" i="7" s="1"/>
  <c r="F24" i="7"/>
  <c r="F25" i="7" s="1"/>
  <c r="G24" i="7"/>
  <c r="G25" i="7" s="1"/>
  <c r="F38" i="7"/>
  <c r="O30" i="16"/>
  <c r="O29" i="16"/>
  <c r="O27" i="16"/>
  <c r="N26" i="16"/>
  <c r="N31" i="16" s="1"/>
  <c r="M26" i="16"/>
  <c r="M31" i="16" s="1"/>
  <c r="L26" i="16"/>
  <c r="L31" i="16" s="1"/>
  <c r="K26" i="16"/>
  <c r="K31" i="16" s="1"/>
  <c r="J26" i="16"/>
  <c r="J31" i="16" s="1"/>
  <c r="I26" i="16"/>
  <c r="I31" i="16" s="1"/>
  <c r="H26" i="16"/>
  <c r="H31" i="16" s="1"/>
  <c r="G26" i="16"/>
  <c r="G31" i="16" s="1"/>
  <c r="F26" i="16"/>
  <c r="F31" i="16" s="1"/>
  <c r="E26" i="16"/>
  <c r="E31" i="16" s="1"/>
  <c r="D26" i="16"/>
  <c r="D31" i="16" s="1"/>
  <c r="C26" i="16"/>
  <c r="C31" i="16" s="1"/>
  <c r="O25" i="16"/>
  <c r="O24" i="16"/>
  <c r="O23" i="16"/>
  <c r="O22" i="16"/>
  <c r="O21" i="16"/>
  <c r="O17" i="16"/>
  <c r="O16" i="16"/>
  <c r="O14" i="16"/>
  <c r="N13" i="16"/>
  <c r="N18" i="16" s="1"/>
  <c r="M13" i="16"/>
  <c r="M18" i="16" s="1"/>
  <c r="L13" i="16"/>
  <c r="L18" i="16" s="1"/>
  <c r="K13" i="16"/>
  <c r="K18" i="16" s="1"/>
  <c r="J13" i="16"/>
  <c r="J18" i="16" s="1"/>
  <c r="I13" i="16"/>
  <c r="I18" i="16" s="1"/>
  <c r="H13" i="16"/>
  <c r="H18" i="16" s="1"/>
  <c r="G13" i="16"/>
  <c r="G18" i="16" s="1"/>
  <c r="F13" i="16"/>
  <c r="F18" i="16" s="1"/>
  <c r="E13" i="16"/>
  <c r="E18" i="16" s="1"/>
  <c r="D13" i="16"/>
  <c r="D18" i="16" s="1"/>
  <c r="C13" i="16"/>
  <c r="C18" i="16" s="1"/>
  <c r="O12" i="16"/>
  <c r="O11" i="16"/>
  <c r="O10" i="16"/>
  <c r="O9" i="16"/>
  <c r="O5" i="16"/>
  <c r="N4" i="16"/>
  <c r="M4" i="16"/>
  <c r="L4" i="16"/>
  <c r="K4" i="16"/>
  <c r="J4" i="16"/>
  <c r="I4" i="16"/>
  <c r="H4" i="16"/>
  <c r="G4" i="16"/>
  <c r="F4" i="16"/>
  <c r="E4" i="16"/>
  <c r="D4" i="16"/>
  <c r="C4" i="16"/>
  <c r="O3" i="16"/>
  <c r="O2" i="16"/>
  <c r="P15" i="16" l="1"/>
  <c r="O15" i="16"/>
  <c r="M34" i="16" s="1"/>
  <c r="O34" i="16" s="1"/>
  <c r="O28" i="16"/>
  <c r="D29" i="6"/>
  <c r="H14" i="7"/>
  <c r="G15" i="7"/>
  <c r="H24" i="7"/>
  <c r="P22" i="16"/>
  <c r="P27" i="16"/>
  <c r="P28" i="16" s="1"/>
  <c r="N34" i="16" s="1"/>
  <c r="P23" i="16"/>
  <c r="P29" i="16"/>
  <c r="P24" i="16"/>
  <c r="P30" i="16"/>
  <c r="O4" i="16"/>
  <c r="P21" i="16"/>
  <c r="P25" i="16"/>
  <c r="P12" i="16"/>
  <c r="P9" i="16"/>
  <c r="P10" i="16"/>
  <c r="P16" i="16"/>
  <c r="P11" i="16"/>
  <c r="P17" i="16"/>
  <c r="O26" i="16"/>
  <c r="O31" i="16" s="1"/>
  <c r="P14" i="16"/>
  <c r="O13" i="16"/>
  <c r="O18" i="16" s="1"/>
  <c r="E4" i="7"/>
  <c r="F4" i="7"/>
  <c r="G4" i="7"/>
  <c r="D4" i="7"/>
  <c r="F43" i="7"/>
  <c r="H3" i="7"/>
  <c r="H2" i="7"/>
  <c r="H15" i="7" l="1"/>
  <c r="H25" i="7"/>
  <c r="P13" i="16"/>
  <c r="P26" i="16"/>
  <c r="H4" i="7"/>
  <c r="D29" i="7" s="1"/>
  <c r="H18" i="8"/>
  <c r="P31" i="16" l="1"/>
  <c r="P18" i="16"/>
  <c r="H22" i="8"/>
  <c r="F24" i="8"/>
  <c r="E24" i="8"/>
  <c r="D24" i="8"/>
  <c r="H7" i="8"/>
  <c r="H8" i="8"/>
  <c r="H9" i="8"/>
  <c r="H10" i="8"/>
  <c r="H11" i="8"/>
  <c r="H12" i="8"/>
  <c r="H13" i="8"/>
  <c r="E14" i="8"/>
  <c r="E15" i="8" s="1"/>
  <c r="F14" i="8"/>
  <c r="F15" i="8" s="1"/>
  <c r="G14" i="8"/>
  <c r="G15" i="8" s="1"/>
  <c r="D14" i="8"/>
  <c r="D15" i="8" s="1"/>
  <c r="H14" i="8" l="1"/>
  <c r="F27" i="12"/>
  <c r="D27" i="12"/>
  <c r="E22" i="12"/>
  <c r="E27" i="12" s="1"/>
  <c r="F22" i="12"/>
  <c r="G22" i="12"/>
  <c r="G27" i="12" s="1"/>
  <c r="D22" i="12"/>
  <c r="E26" i="12"/>
  <c r="F26" i="12"/>
  <c r="G26" i="12"/>
  <c r="D26" i="12"/>
  <c r="H18" i="12"/>
  <c r="H22" i="12" s="1"/>
  <c r="H19" i="12"/>
  <c r="H20" i="12"/>
  <c r="H21" i="12"/>
  <c r="H23" i="12"/>
  <c r="H24" i="12"/>
  <c r="H25" i="12"/>
  <c r="H26" i="12" s="1"/>
  <c r="H17" i="12"/>
  <c r="E14" i="12"/>
  <c r="F14" i="12"/>
  <c r="G14" i="12"/>
  <c r="D14" i="12"/>
  <c r="F42" i="12" l="1"/>
  <c r="H7" i="12"/>
  <c r="H8" i="12"/>
  <c r="H9" i="12"/>
  <c r="H11" i="12"/>
  <c r="H12" i="12"/>
  <c r="H13" i="12"/>
  <c r="H14" i="12"/>
  <c r="H6" i="12"/>
  <c r="E10" i="12"/>
  <c r="E15" i="12" s="1"/>
  <c r="F10" i="12"/>
  <c r="F15" i="12" s="1"/>
  <c r="G10" i="12"/>
  <c r="G15" i="12" s="1"/>
  <c r="D10" i="12"/>
  <c r="D15" i="12" s="1"/>
  <c r="E4" i="12"/>
  <c r="F4" i="12"/>
  <c r="G4" i="12"/>
  <c r="D4" i="12"/>
  <c r="H10" i="12" l="1"/>
  <c r="F47" i="13"/>
  <c r="F40" i="13"/>
  <c r="H19" i="13"/>
  <c r="H20" i="13"/>
  <c r="H21" i="13"/>
  <c r="H23" i="13"/>
  <c r="H24" i="13"/>
  <c r="H17" i="13"/>
  <c r="E25" i="13"/>
  <c r="F25" i="13"/>
  <c r="G25" i="13"/>
  <c r="D25" i="13"/>
  <c r="H8" i="13"/>
  <c r="H9" i="13"/>
  <c r="H10" i="13"/>
  <c r="H11" i="13"/>
  <c r="H13" i="13"/>
  <c r="H14" i="13"/>
  <c r="H6" i="13"/>
  <c r="E15" i="13"/>
  <c r="D15" i="13"/>
  <c r="F15" i="13"/>
  <c r="G15" i="13"/>
  <c r="E4" i="13"/>
  <c r="F4" i="13"/>
  <c r="G4" i="13"/>
  <c r="D4" i="13"/>
  <c r="H3" i="13"/>
  <c r="H2" i="13"/>
  <c r="H25" i="13" l="1"/>
  <c r="H4" i="13"/>
  <c r="H15" i="13"/>
  <c r="E25" i="15" l="1"/>
  <c r="F25" i="15"/>
  <c r="G25" i="15"/>
  <c r="F15" i="15"/>
  <c r="G15" i="15"/>
  <c r="D15" i="15"/>
  <c r="F45" i="15"/>
  <c r="D25" i="15"/>
  <c r="H23" i="15"/>
  <c r="H21" i="15"/>
  <c r="H20" i="15"/>
  <c r="H19" i="15"/>
  <c r="H17" i="15"/>
  <c r="H24" i="15" s="1"/>
  <c r="E15" i="15"/>
  <c r="H13" i="15"/>
  <c r="H11" i="15"/>
  <c r="H10" i="15"/>
  <c r="H9" i="15"/>
  <c r="H8" i="15"/>
  <c r="H6" i="15"/>
  <c r="G4" i="15"/>
  <c r="F4" i="15"/>
  <c r="E4" i="15"/>
  <c r="D4" i="15"/>
  <c r="H3" i="15"/>
  <c r="H2" i="15"/>
  <c r="H25" i="15" l="1"/>
  <c r="H4" i="15"/>
  <c r="F46" i="4"/>
  <c r="F39" i="4"/>
  <c r="H19" i="4"/>
  <c r="H20" i="4"/>
  <c r="H21" i="4"/>
  <c r="H23" i="4"/>
  <c r="H17" i="4"/>
  <c r="E25" i="4"/>
  <c r="D25" i="4"/>
  <c r="F25" i="4"/>
  <c r="G25" i="4"/>
  <c r="H8" i="4"/>
  <c r="H9" i="4"/>
  <c r="H10" i="4"/>
  <c r="H11" i="4"/>
  <c r="H13" i="4"/>
  <c r="H6" i="4"/>
  <c r="E15" i="4"/>
  <c r="F15" i="4"/>
  <c r="G15" i="4"/>
  <c r="D15" i="4"/>
  <c r="H3" i="4"/>
  <c r="H2" i="4"/>
  <c r="E4" i="4"/>
  <c r="F4" i="4"/>
  <c r="G4" i="4"/>
  <c r="D4" i="4"/>
  <c r="H14" i="4" l="1"/>
  <c r="H24" i="4"/>
  <c r="H25" i="4"/>
  <c r="H15" i="4"/>
  <c r="H4" i="4"/>
  <c r="D29" i="15"/>
  <c r="H15" i="15"/>
  <c r="F44" i="8" l="1"/>
  <c r="F38" i="8"/>
  <c r="H19" i="8"/>
  <c r="H20" i="8"/>
  <c r="H21" i="8"/>
  <c r="H23" i="8"/>
  <c r="H17" i="8"/>
  <c r="H24" i="8" s="1"/>
  <c r="E25" i="8"/>
  <c r="F25" i="8"/>
  <c r="G25" i="8"/>
  <c r="D25" i="8"/>
  <c r="H6" i="8"/>
  <c r="H3" i="8"/>
  <c r="H2" i="8"/>
  <c r="H15" i="8" s="1"/>
  <c r="E4" i="8"/>
  <c r="F4" i="8"/>
  <c r="G4" i="8"/>
  <c r="D4" i="8"/>
  <c r="H25" i="8" l="1"/>
  <c r="H4" i="8"/>
  <c r="F42" i="9"/>
  <c r="F35" i="9"/>
  <c r="E20" i="9"/>
  <c r="G20" i="9"/>
  <c r="E19" i="9"/>
  <c r="F19" i="9"/>
  <c r="F20" i="9" s="1"/>
  <c r="G19" i="9"/>
  <c r="D19" i="9"/>
  <c r="D20" i="9" s="1"/>
  <c r="H15" i="9"/>
  <c r="H16" i="9"/>
  <c r="H17" i="9"/>
  <c r="H18" i="9"/>
  <c r="H14" i="9"/>
  <c r="F12" i="9"/>
  <c r="E12" i="9"/>
  <c r="D12" i="9"/>
  <c r="E11" i="9"/>
  <c r="F11" i="9"/>
  <c r="G11" i="9"/>
  <c r="G12" i="9" s="1"/>
  <c r="D11" i="9"/>
  <c r="H11" i="9" s="1"/>
  <c r="H12" i="9" s="1"/>
  <c r="H7" i="9"/>
  <c r="H8" i="9"/>
  <c r="H9" i="9"/>
  <c r="H10" i="9"/>
  <c r="H6" i="9"/>
  <c r="H3" i="9"/>
  <c r="H2" i="9"/>
  <c r="E4" i="9"/>
  <c r="H4" i="9" s="1"/>
  <c r="F4" i="9"/>
  <c r="G4" i="9"/>
  <c r="D4" i="9"/>
  <c r="H19" i="9" l="1"/>
  <c r="H20" i="9" s="1"/>
  <c r="F42" i="10"/>
  <c r="F35" i="10"/>
  <c r="H15" i="10"/>
  <c r="H16" i="10"/>
  <c r="H17" i="10"/>
  <c r="H18" i="10"/>
  <c r="H19" i="10"/>
  <c r="H14" i="10"/>
  <c r="E19" i="10"/>
  <c r="E20" i="10" s="1"/>
  <c r="F19" i="10"/>
  <c r="F20" i="10" s="1"/>
  <c r="G19" i="10"/>
  <c r="G20" i="10" s="1"/>
  <c r="D19" i="10"/>
  <c r="D20" i="10" s="1"/>
  <c r="H7" i="10"/>
  <c r="H8" i="10"/>
  <c r="H9" i="10"/>
  <c r="H10" i="10"/>
  <c r="H6" i="10"/>
  <c r="E11" i="10"/>
  <c r="E12" i="10" s="1"/>
  <c r="F11" i="10"/>
  <c r="F12" i="10" s="1"/>
  <c r="G11" i="10"/>
  <c r="G12" i="10" s="1"/>
  <c r="D12" i="10"/>
  <c r="D11" i="10"/>
  <c r="H3" i="10"/>
  <c r="H2" i="10"/>
  <c r="E4" i="10"/>
  <c r="F4" i="10"/>
  <c r="G4" i="10"/>
  <c r="D4" i="10"/>
  <c r="H4" i="10" l="1"/>
  <c r="H11" i="10"/>
  <c r="H20" i="10"/>
  <c r="H12" i="10"/>
  <c r="F42" i="11" l="1"/>
  <c r="F35" i="11"/>
  <c r="H22" i="11"/>
  <c r="H15" i="11"/>
  <c r="H16" i="11"/>
  <c r="H17" i="11"/>
  <c r="H18" i="11"/>
  <c r="H14" i="11"/>
  <c r="H7" i="11"/>
  <c r="H8" i="11"/>
  <c r="H9" i="11"/>
  <c r="H10" i="11"/>
  <c r="H6" i="11"/>
  <c r="H3" i="11"/>
  <c r="H2" i="11"/>
  <c r="E4" i="11"/>
  <c r="F4" i="11"/>
  <c r="G4" i="11"/>
  <c r="D4" i="11"/>
  <c r="E19" i="11"/>
  <c r="E20" i="11" s="1"/>
  <c r="F19" i="11"/>
  <c r="F20" i="11" s="1"/>
  <c r="G19" i="11"/>
  <c r="G20" i="11" s="1"/>
  <c r="D19" i="11"/>
  <c r="D20" i="11" s="1"/>
  <c r="E11" i="11"/>
  <c r="E12" i="11" s="1"/>
  <c r="F11" i="11"/>
  <c r="F12" i="11" s="1"/>
  <c r="G11" i="11"/>
  <c r="G12" i="11" s="1"/>
  <c r="D11" i="11"/>
  <c r="D12" i="11" s="1"/>
  <c r="H4" i="11" l="1"/>
  <c r="H11" i="11"/>
  <c r="H12" i="11" s="1"/>
  <c r="F49" i="12"/>
  <c r="H3" i="12" l="1"/>
  <c r="H27" i="12" s="1"/>
  <c r="H2" i="12"/>
  <c r="H15" i="12" s="1"/>
  <c r="H4" i="12" l="1"/>
  <c r="D31" i="12" s="1"/>
  <c r="D29" i="13"/>
  <c r="D24" i="10"/>
  <c r="D24" i="9"/>
  <c r="D29" i="8"/>
  <c r="D29" i="4"/>
  <c r="H19" i="11" l="1"/>
  <c r="H20" i="11" l="1"/>
  <c r="D24" i="11"/>
</calcChain>
</file>

<file path=xl/sharedStrings.xml><?xml version="1.0" encoding="utf-8"?>
<sst xmlns="http://schemas.openxmlformats.org/spreadsheetml/2006/main" count="677" uniqueCount="73">
  <si>
    <t>City of New Braunfels</t>
  </si>
  <si>
    <t>Comal County</t>
  </si>
  <si>
    <t>Humane Society</t>
  </si>
  <si>
    <t>Marion</t>
  </si>
  <si>
    <t>TOTAL</t>
  </si>
  <si>
    <t>Cats IN</t>
  </si>
  <si>
    <t>Dogs IN</t>
  </si>
  <si>
    <t>Total</t>
  </si>
  <si>
    <t>CAT</t>
  </si>
  <si>
    <t>Adopted</t>
  </si>
  <si>
    <t>Redeemed</t>
  </si>
  <si>
    <t>Transferred</t>
  </si>
  <si>
    <t>Euthanized</t>
  </si>
  <si>
    <t>Died in Care</t>
  </si>
  <si>
    <t>Total Live Outcome</t>
  </si>
  <si>
    <t>Live Release Rate</t>
  </si>
  <si>
    <t>DOG</t>
  </si>
  <si>
    <t>Other</t>
  </si>
  <si>
    <t>Wildlife, Farm, etc</t>
  </si>
  <si>
    <t>Euthanasia Outcomes</t>
  </si>
  <si>
    <t>Reason</t>
  </si>
  <si>
    <t>Cat</t>
  </si>
  <si>
    <t>Aggression</t>
  </si>
  <si>
    <t>Behavior Deteriorating</t>
  </si>
  <si>
    <t>Biting</t>
  </si>
  <si>
    <t>Feral</t>
  </si>
  <si>
    <t>Requested</t>
  </si>
  <si>
    <t>Sick/Injured</t>
  </si>
  <si>
    <t>Dog</t>
  </si>
  <si>
    <t>Dead</t>
  </si>
  <si>
    <t>Live Outcome</t>
  </si>
  <si>
    <t>TNR/Working Cat</t>
  </si>
  <si>
    <t>TNR/WC</t>
  </si>
  <si>
    <t>Adopted Off Site</t>
  </si>
  <si>
    <t>End of Life Services</t>
  </si>
  <si>
    <t>Live Outcome Rate</t>
  </si>
  <si>
    <t>Life Outcome Rate</t>
  </si>
  <si>
    <t xml:space="preserve">Cat </t>
  </si>
  <si>
    <t>Adopted Offsite</t>
  </si>
  <si>
    <t>Adopted OffSite</t>
  </si>
  <si>
    <t>Feral, unable to treat</t>
  </si>
  <si>
    <t xml:space="preserve">Requested </t>
  </si>
  <si>
    <t>Too Young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</si>
  <si>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</si>
  <si>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</si>
  <si>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</si>
  <si>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</si>
  <si>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</si>
  <si>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</si>
  <si>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</si>
  <si>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</si>
  <si>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</si>
  <si>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</si>
  <si>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</si>
  <si>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</si>
  <si>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</si>
  <si>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Other, Farm, Wildlife, etc</t>
  </si>
  <si>
    <t>DOGS OUT</t>
  </si>
  <si>
    <t>%</t>
  </si>
  <si>
    <t>Total Dogs Out</t>
  </si>
  <si>
    <t>CATS OUT</t>
  </si>
  <si>
    <t>Total Cats Out</t>
  </si>
  <si>
    <t>Dogs</t>
  </si>
  <si>
    <t>Cats</t>
  </si>
  <si>
    <t>Possible Rabies Exposure</t>
  </si>
  <si>
    <t>Feral, Unable to House</t>
  </si>
  <si>
    <t>Feral, Unable to treat</t>
  </si>
  <si>
    <t>REASONNAME</t>
  </si>
  <si>
    <t>Cat/Dog</t>
  </si>
  <si>
    <t>Feral, Unable to Treat</t>
  </si>
  <si>
    <t>End of Life Care</t>
  </si>
  <si>
    <t>Euthanasia Rate</t>
  </si>
  <si>
    <t>100%-Euthanasia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</si>
</sst>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" xfId="0" applyFill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0" borderId="0" xfId="0" applyBorder="1"/>
    <xf numFmtId="0" fontId="0" fillId="2" borderId="0" xfId="0" applyFill="1" applyBorder="1"/>
    <xf numFmtId="0" fontId="0" fillId="2" borderId="5" xfId="0" applyFill="1" applyBorder="1" applyAlignmen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0" fontId="0" fillId="2" borderId="3" xfId="0" applyFill="1" applyBorder="1"/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/>
    <xf numFmtId="0" fontId="0" fillId="0" borderId="4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9" xfId="0" applyFill="1" applyBorder="1"/>
    <xf numFmtId="0" fontId="0" fillId="2" borderId="6" xfId="0" applyFill="1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9" fontId="0" fillId="0" borderId="1" xfId="0" applyNumberForma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9" fontId="1" fillId="0" borderId="1" xfId="0" applyNumberFormat="1" applyFont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9" fontId="2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left"/>
    </xf>
    <xf numFmtId="9" fontId="0" fillId="0" borderId="7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/>
    <xf numFmtId="0" fontId="0" fillId="0" borderId="4" xfId="0" applyBorder="1" applyAlignment="1"/>
    <xf numFmtId="1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9" fontId="3" fillId="0" borderId="1" xfId="0" applyNumberFormat="1" applyFont="1" applyBorder="1" applyAlignment="1">
      <alignment horizontal="right" vertical="center"/>
    </xf>
    <xf numFmtId="9" fontId="0" fillId="0" borderId="3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9" fontId="0" fillId="0" borderId="3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9"/>
  <sheetViews>
    <sheetView view="pageLayout" zoomScaleNormal="100" workbookViewId="0">
      <selection activeCell="F42" sqref="F42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6</v>
      </c>
      <c r="B2" s="109"/>
      <c r="C2" s="7"/>
      <c r="D2" s="8">
        <v>98</v>
      </c>
      <c r="E2" s="9">
        <v>29</v>
      </c>
      <c r="F2" s="8">
        <v>37</v>
      </c>
      <c r="G2" s="8">
        <v>1</v>
      </c>
      <c r="H2" s="8">
        <f>SUM(D2:G2)</f>
        <v>165</v>
      </c>
      <c r="I2" s="10"/>
    </row>
    <row r="3" spans="1:9" x14ac:dyDescent="0.25">
      <c r="A3" s="109" t="s">
        <v>5</v>
      </c>
      <c r="B3" s="109"/>
      <c r="C3" s="12"/>
      <c r="D3" s="8">
        <v>79</v>
      </c>
      <c r="E3" s="9">
        <v>26</v>
      </c>
      <c r="F3" s="8">
        <v>28</v>
      </c>
      <c r="G3" s="8">
        <v>0</v>
      </c>
      <c r="H3" s="8">
        <f>SUM(D3:G3)</f>
        <v>133</v>
      </c>
      <c r="I3" s="10"/>
    </row>
    <row r="4" spans="1:9" x14ac:dyDescent="0.25">
      <c r="A4" s="115" t="s">
        <v>7</v>
      </c>
      <c r="B4" s="116"/>
      <c r="C4" s="12"/>
      <c r="D4" s="8">
        <f>SUM(D2:D3)</f>
        <v>177</v>
      </c>
      <c r="E4" s="43">
        <f t="shared" ref="E4:G4" si="0">SUM(E2:E3)</f>
        <v>55</v>
      </c>
      <c r="F4" s="43">
        <f t="shared" si="0"/>
        <v>65</v>
      </c>
      <c r="G4" s="43">
        <f t="shared" si="0"/>
        <v>1</v>
      </c>
      <c r="H4" s="8">
        <f>SUM(H2:H3)</f>
        <v>298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16</v>
      </c>
      <c r="B6" s="17" t="s">
        <v>9</v>
      </c>
      <c r="C6" s="12"/>
      <c r="D6" s="8">
        <v>31</v>
      </c>
      <c r="E6" s="9">
        <v>12</v>
      </c>
      <c r="F6" s="8">
        <v>20</v>
      </c>
      <c r="G6" s="8">
        <v>0</v>
      </c>
      <c r="H6" s="8">
        <f>SUM(D6:G6)</f>
        <v>63</v>
      </c>
      <c r="I6" s="10"/>
    </row>
    <row r="7" spans="1:9" x14ac:dyDescent="0.25">
      <c r="A7" s="112"/>
      <c r="B7" s="17" t="s">
        <v>33</v>
      </c>
      <c r="C7" s="12"/>
      <c r="D7" s="43">
        <v>2</v>
      </c>
      <c r="E7" s="9">
        <v>1</v>
      </c>
      <c r="F7" s="43">
        <v>0</v>
      </c>
      <c r="G7" s="43">
        <v>0</v>
      </c>
      <c r="H7" s="43">
        <f t="shared" ref="H7:H14" si="1">SUM(D7:G7)</f>
        <v>3</v>
      </c>
      <c r="I7" s="10"/>
    </row>
    <row r="8" spans="1:9" x14ac:dyDescent="0.25">
      <c r="A8" s="112"/>
      <c r="B8" s="17" t="s">
        <v>10</v>
      </c>
      <c r="C8" s="12"/>
      <c r="D8" s="43">
        <v>49</v>
      </c>
      <c r="E8" s="9">
        <v>11</v>
      </c>
      <c r="F8" s="43">
        <v>6</v>
      </c>
      <c r="G8" s="43">
        <v>1</v>
      </c>
      <c r="H8" s="43">
        <f t="shared" si="1"/>
        <v>67</v>
      </c>
      <c r="I8" s="10"/>
    </row>
    <row r="9" spans="1:9" x14ac:dyDescent="0.25">
      <c r="A9" s="112"/>
      <c r="B9" s="18" t="s">
        <v>11</v>
      </c>
      <c r="C9" s="12"/>
      <c r="D9" s="43">
        <v>23</v>
      </c>
      <c r="E9" s="9">
        <v>4</v>
      </c>
      <c r="F9" s="43">
        <v>6</v>
      </c>
      <c r="G9" s="43">
        <v>1</v>
      </c>
      <c r="H9" s="43">
        <f t="shared" si="1"/>
        <v>34</v>
      </c>
      <c r="I9" s="10"/>
    </row>
    <row r="10" spans="1:9" x14ac:dyDescent="0.25">
      <c r="A10" s="112"/>
      <c r="B10" s="34" t="s">
        <v>30</v>
      </c>
      <c r="C10" s="12"/>
      <c r="D10" s="43">
        <f>D9+D8+D7+D6</f>
        <v>105</v>
      </c>
      <c r="E10" s="43">
        <f t="shared" ref="E10:G10" si="2">E9+E8+E7+E6</f>
        <v>28</v>
      </c>
      <c r="F10" s="43">
        <f t="shared" si="2"/>
        <v>32</v>
      </c>
      <c r="G10" s="43">
        <f t="shared" si="2"/>
        <v>2</v>
      </c>
      <c r="H10" s="43">
        <f t="shared" si="1"/>
        <v>167</v>
      </c>
      <c r="I10" s="10"/>
    </row>
    <row r="11" spans="1:9" x14ac:dyDescent="0.25">
      <c r="A11" s="112"/>
      <c r="B11" s="18" t="s">
        <v>12</v>
      </c>
      <c r="C11" s="12"/>
      <c r="D11" s="43">
        <v>2</v>
      </c>
      <c r="E11" s="9">
        <v>0</v>
      </c>
      <c r="F11" s="43">
        <v>2</v>
      </c>
      <c r="G11" s="43">
        <v>0</v>
      </c>
      <c r="H11" s="43">
        <f t="shared" si="1"/>
        <v>4</v>
      </c>
      <c r="I11" s="10"/>
    </row>
    <row r="12" spans="1:9" x14ac:dyDescent="0.25">
      <c r="A12" s="112"/>
      <c r="B12" s="18" t="s">
        <v>13</v>
      </c>
      <c r="C12" s="12"/>
      <c r="D12" s="8">
        <v>0</v>
      </c>
      <c r="E12" s="9">
        <v>0</v>
      </c>
      <c r="F12" s="8">
        <v>0</v>
      </c>
      <c r="G12" s="8">
        <v>0</v>
      </c>
      <c r="H12" s="43">
        <f t="shared" si="1"/>
        <v>0</v>
      </c>
      <c r="I12" s="10"/>
    </row>
    <row r="13" spans="1:9" x14ac:dyDescent="0.25">
      <c r="A13" s="112"/>
      <c r="B13" s="18" t="s">
        <v>34</v>
      </c>
      <c r="C13" s="12"/>
      <c r="D13" s="8">
        <v>0</v>
      </c>
      <c r="E13" s="9">
        <v>0</v>
      </c>
      <c r="F13" s="8">
        <v>4</v>
      </c>
      <c r="G13" s="8">
        <v>0</v>
      </c>
      <c r="H13" s="43">
        <f t="shared" si="1"/>
        <v>4</v>
      </c>
      <c r="I13" s="10"/>
    </row>
    <row r="14" spans="1:9" x14ac:dyDescent="0.25">
      <c r="A14" s="112"/>
      <c r="B14" s="34" t="s">
        <v>29</v>
      </c>
      <c r="C14" s="12"/>
      <c r="D14" s="8">
        <f>D13+D12+D11</f>
        <v>2</v>
      </c>
      <c r="E14" s="43">
        <f t="shared" ref="E14:G14" si="3">E13+E12+E11</f>
        <v>0</v>
      </c>
      <c r="F14" s="43">
        <f t="shared" si="3"/>
        <v>6</v>
      </c>
      <c r="G14" s="43">
        <f t="shared" si="3"/>
        <v>0</v>
      </c>
      <c r="H14" s="43">
        <f t="shared" si="1"/>
        <v>8</v>
      </c>
      <c r="I14" s="10"/>
    </row>
    <row r="15" spans="1:9" x14ac:dyDescent="0.25">
      <c r="A15" s="113"/>
      <c r="B15" s="20" t="s">
        <v>35</v>
      </c>
      <c r="C15" s="12"/>
      <c r="D15" s="21">
        <f>D10/D2</f>
        <v>1.0714285714285714</v>
      </c>
      <c r="E15" s="21">
        <f t="shared" ref="E15:H15" si="4">E10/E2</f>
        <v>0.96551724137931039</v>
      </c>
      <c r="F15" s="21">
        <f t="shared" si="4"/>
        <v>0.86486486486486491</v>
      </c>
      <c r="G15" s="21">
        <f t="shared" si="4"/>
        <v>2</v>
      </c>
      <c r="H15" s="21">
        <f t="shared" si="4"/>
        <v>1.0121212121212122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11" t="s">
        <v>8</v>
      </c>
      <c r="B17" s="17" t="s">
        <v>9</v>
      </c>
      <c r="C17" s="12"/>
      <c r="D17" s="8">
        <v>18</v>
      </c>
      <c r="E17" s="9">
        <v>5</v>
      </c>
      <c r="F17" s="8">
        <v>6</v>
      </c>
      <c r="G17" s="8">
        <v>0</v>
      </c>
      <c r="H17" s="8">
        <f>SUM(D17:G17)</f>
        <v>29</v>
      </c>
      <c r="I17" s="10"/>
    </row>
    <row r="18" spans="1:9" x14ac:dyDescent="0.25">
      <c r="A18" s="112"/>
      <c r="B18" s="17" t="s">
        <v>33</v>
      </c>
      <c r="C18" s="12"/>
      <c r="D18" s="8">
        <v>9</v>
      </c>
      <c r="E18" s="9">
        <v>0</v>
      </c>
      <c r="F18" s="8">
        <v>5</v>
      </c>
      <c r="G18" s="8">
        <v>0</v>
      </c>
      <c r="H18" s="43">
        <f t="shared" ref="H18:H25" si="5">SUM(D18:G18)</f>
        <v>14</v>
      </c>
      <c r="I18" s="10"/>
    </row>
    <row r="19" spans="1:9" x14ac:dyDescent="0.25">
      <c r="A19" s="112"/>
      <c r="B19" s="17" t="s">
        <v>10</v>
      </c>
      <c r="C19" s="12"/>
      <c r="D19" s="8">
        <v>6</v>
      </c>
      <c r="E19" s="9">
        <v>0</v>
      </c>
      <c r="F19" s="8">
        <v>0</v>
      </c>
      <c r="G19" s="8">
        <v>0</v>
      </c>
      <c r="H19" s="43">
        <f t="shared" si="5"/>
        <v>6</v>
      </c>
      <c r="I19" s="10"/>
    </row>
    <row r="20" spans="1:9" x14ac:dyDescent="0.25">
      <c r="A20" s="112"/>
      <c r="B20" s="18" t="s">
        <v>11</v>
      </c>
      <c r="C20" s="12"/>
      <c r="D20" s="43">
        <v>3</v>
      </c>
      <c r="E20" s="9">
        <v>3</v>
      </c>
      <c r="F20" s="43">
        <v>0</v>
      </c>
      <c r="G20" s="43">
        <v>0</v>
      </c>
      <c r="H20" s="43">
        <f t="shared" si="5"/>
        <v>6</v>
      </c>
      <c r="I20" s="10"/>
    </row>
    <row r="21" spans="1:9" x14ac:dyDescent="0.25">
      <c r="A21" s="112"/>
      <c r="B21" s="18" t="s">
        <v>32</v>
      </c>
      <c r="C21" s="12"/>
      <c r="D21" s="43">
        <v>38</v>
      </c>
      <c r="E21" s="9">
        <v>8</v>
      </c>
      <c r="F21" s="43">
        <v>4</v>
      </c>
      <c r="G21" s="43">
        <v>0</v>
      </c>
      <c r="H21" s="43">
        <f t="shared" si="5"/>
        <v>50</v>
      </c>
      <c r="I21" s="10"/>
    </row>
    <row r="22" spans="1:9" x14ac:dyDescent="0.25">
      <c r="A22" s="112"/>
      <c r="B22" s="34" t="s">
        <v>30</v>
      </c>
      <c r="C22" s="12"/>
      <c r="D22" s="43">
        <f>SUM(D17:D21)</f>
        <v>74</v>
      </c>
      <c r="E22" s="43">
        <f t="shared" ref="E22:H22" si="6">SUM(E17:E21)</f>
        <v>16</v>
      </c>
      <c r="F22" s="43">
        <f t="shared" si="6"/>
        <v>15</v>
      </c>
      <c r="G22" s="43">
        <f t="shared" si="6"/>
        <v>0</v>
      </c>
      <c r="H22" s="43">
        <f t="shared" si="6"/>
        <v>105</v>
      </c>
      <c r="I22" s="10"/>
    </row>
    <row r="23" spans="1:9" x14ac:dyDescent="0.25">
      <c r="A23" s="112"/>
      <c r="B23" s="18" t="s">
        <v>12</v>
      </c>
      <c r="C23" s="12"/>
      <c r="D23" s="43">
        <v>7</v>
      </c>
      <c r="E23" s="9">
        <v>4</v>
      </c>
      <c r="F23" s="43">
        <v>2</v>
      </c>
      <c r="G23" s="43">
        <v>0</v>
      </c>
      <c r="H23" s="43">
        <f t="shared" si="5"/>
        <v>13</v>
      </c>
      <c r="I23" s="10"/>
    </row>
    <row r="24" spans="1:9" x14ac:dyDescent="0.25">
      <c r="A24" s="112"/>
      <c r="B24" s="18" t="s">
        <v>13</v>
      </c>
      <c r="C24" s="12"/>
      <c r="D24" s="8">
        <v>1</v>
      </c>
      <c r="E24" s="9">
        <v>1</v>
      </c>
      <c r="F24" s="8">
        <v>1</v>
      </c>
      <c r="G24" s="8">
        <v>0</v>
      </c>
      <c r="H24" s="43">
        <f t="shared" si="5"/>
        <v>3</v>
      </c>
      <c r="I24" s="10"/>
    </row>
    <row r="25" spans="1:9" x14ac:dyDescent="0.25">
      <c r="A25" s="112"/>
      <c r="B25" s="18" t="s">
        <v>34</v>
      </c>
      <c r="C25" s="12"/>
      <c r="D25" s="8">
        <v>0</v>
      </c>
      <c r="E25" s="9">
        <v>0</v>
      </c>
      <c r="F25" s="8">
        <v>0</v>
      </c>
      <c r="G25" s="8">
        <v>0</v>
      </c>
      <c r="H25" s="43">
        <f t="shared" si="5"/>
        <v>0</v>
      </c>
      <c r="I25" s="10"/>
    </row>
    <row r="26" spans="1:9" x14ac:dyDescent="0.25">
      <c r="A26" s="112"/>
      <c r="B26" s="34" t="s">
        <v>29</v>
      </c>
      <c r="C26" s="12"/>
      <c r="D26" s="8">
        <f>D25+D24+D23</f>
        <v>8</v>
      </c>
      <c r="E26" s="43">
        <f t="shared" ref="E26:H26" si="7">E25+E24+E23</f>
        <v>5</v>
      </c>
      <c r="F26" s="43">
        <f t="shared" si="7"/>
        <v>3</v>
      </c>
      <c r="G26" s="43">
        <f t="shared" si="7"/>
        <v>0</v>
      </c>
      <c r="H26" s="43">
        <f t="shared" si="7"/>
        <v>16</v>
      </c>
      <c r="I26" s="10"/>
    </row>
    <row r="27" spans="1:9" x14ac:dyDescent="0.25">
      <c r="A27" s="113"/>
      <c r="B27" s="45" t="s">
        <v>36</v>
      </c>
      <c r="C27" s="12"/>
      <c r="D27" s="21">
        <f>D22/D3</f>
        <v>0.93670886075949367</v>
      </c>
      <c r="E27" s="21">
        <f t="shared" ref="E27:H27" si="8">E22/E3</f>
        <v>0.61538461538461542</v>
      </c>
      <c r="F27" s="21">
        <f t="shared" si="8"/>
        <v>0.5357142857142857</v>
      </c>
      <c r="G27" s="21" t="e">
        <f t="shared" si="8"/>
        <v>#DIV/0!</v>
      </c>
      <c r="H27" s="21">
        <f t="shared" si="8"/>
        <v>0.78947368421052633</v>
      </c>
      <c r="I27" s="10"/>
    </row>
    <row r="28" spans="1:9" x14ac:dyDescent="0.25">
      <c r="A28" s="22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8" t="s">
        <v>17</v>
      </c>
      <c r="B29" s="18" t="s">
        <v>18</v>
      </c>
      <c r="C29" s="12"/>
      <c r="D29" s="8">
        <v>0</v>
      </c>
      <c r="E29" s="9">
        <v>0</v>
      </c>
      <c r="F29" s="8">
        <v>0</v>
      </c>
      <c r="G29" s="8">
        <v>0</v>
      </c>
      <c r="H29" s="8">
        <v>0</v>
      </c>
      <c r="I29" s="10"/>
    </row>
    <row r="30" spans="1:9" x14ac:dyDescent="0.25">
      <c r="A30" s="23"/>
      <c r="B30" s="14"/>
      <c r="C30" s="12"/>
      <c r="D30" s="15"/>
      <c r="E30" s="15"/>
      <c r="F30" s="15"/>
      <c r="G30" s="15"/>
      <c r="H30" s="16"/>
      <c r="I30" s="10"/>
    </row>
    <row r="31" spans="1:9" x14ac:dyDescent="0.25">
      <c r="A31" s="24" t="s">
        <v>4</v>
      </c>
      <c r="B31" s="19" t="s">
        <v>15</v>
      </c>
      <c r="C31" s="12"/>
      <c r="D31" s="106">
        <f>(H22+H10)/H4</f>
        <v>0.91275167785234901</v>
      </c>
      <c r="E31" s="107"/>
      <c r="F31" s="107"/>
      <c r="G31" s="107"/>
      <c r="H31" s="108"/>
      <c r="I31" s="10"/>
    </row>
    <row r="32" spans="1:9" x14ac:dyDescent="0.25">
      <c r="I32" s="10"/>
    </row>
    <row r="33" spans="1:18" x14ac:dyDescent="0.25">
      <c r="I33" s="10"/>
    </row>
    <row r="34" spans="1:18" x14ac:dyDescent="0.25">
      <c r="B34" s="109" t="s">
        <v>19</v>
      </c>
      <c r="C34" s="109"/>
      <c r="D34" s="109"/>
      <c r="E34" s="109"/>
      <c r="F34" s="109"/>
      <c r="I34" s="10"/>
    </row>
    <row r="35" spans="1:18" x14ac:dyDescent="0.25">
      <c r="A35" s="17"/>
      <c r="B35" s="110" t="s">
        <v>20</v>
      </c>
      <c r="C35" s="101"/>
      <c r="D35" s="101"/>
      <c r="E35" s="28"/>
      <c r="F35" s="28" t="s">
        <v>4</v>
      </c>
      <c r="I35" s="10"/>
    </row>
    <row r="36" spans="1:18" x14ac:dyDescent="0.25">
      <c r="A36" s="102" t="s">
        <v>28</v>
      </c>
      <c r="B36" s="101" t="s">
        <v>22</v>
      </c>
      <c r="C36" s="101"/>
      <c r="D36" s="101"/>
      <c r="E36" s="17"/>
      <c r="F36" s="17">
        <v>4</v>
      </c>
      <c r="I36" s="10"/>
    </row>
    <row r="37" spans="1:18" x14ac:dyDescent="0.25">
      <c r="A37" s="102"/>
      <c r="B37" s="103" t="s">
        <v>23</v>
      </c>
      <c r="C37" s="104"/>
      <c r="D37" s="105"/>
      <c r="E37" s="17"/>
      <c r="F37" s="17">
        <v>0</v>
      </c>
      <c r="I37" s="10"/>
    </row>
    <row r="38" spans="1:18" x14ac:dyDescent="0.25">
      <c r="A38" s="102"/>
      <c r="B38" s="30" t="s">
        <v>24</v>
      </c>
      <c r="C38" s="31"/>
      <c r="D38" s="32"/>
      <c r="E38" s="17"/>
      <c r="F38" s="17">
        <v>0</v>
      </c>
      <c r="I38" s="10"/>
    </row>
    <row r="39" spans="1:18" x14ac:dyDescent="0.25">
      <c r="A39" s="102"/>
      <c r="B39" s="101" t="s">
        <v>25</v>
      </c>
      <c r="C39" s="101"/>
      <c r="D39" s="101"/>
      <c r="E39" s="17"/>
      <c r="F39" s="17">
        <v>0</v>
      </c>
    </row>
    <row r="40" spans="1:18" x14ac:dyDescent="0.25">
      <c r="A40" s="102"/>
      <c r="B40" s="103" t="s">
        <v>26</v>
      </c>
      <c r="C40" s="104"/>
      <c r="D40" s="105"/>
      <c r="E40" s="17"/>
      <c r="F40" s="17">
        <v>4</v>
      </c>
    </row>
    <row r="41" spans="1:18" x14ac:dyDescent="0.25">
      <c r="A41" s="102"/>
      <c r="B41" s="101" t="s">
        <v>27</v>
      </c>
      <c r="C41" s="101"/>
      <c r="D41" s="101"/>
      <c r="E41" s="17"/>
      <c r="F41" s="17"/>
    </row>
    <row r="42" spans="1:18" s="26" customFormat="1" x14ac:dyDescent="0.25">
      <c r="A42" s="17"/>
      <c r="B42" s="101"/>
      <c r="C42" s="101"/>
      <c r="D42" s="101"/>
      <c r="E42" s="28" t="s">
        <v>4</v>
      </c>
      <c r="F42" s="28">
        <f>SUM(F36:F41)</f>
        <v>8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02" t="s">
        <v>37</v>
      </c>
      <c r="B43" s="101" t="s">
        <v>22</v>
      </c>
      <c r="C43" s="101"/>
      <c r="D43" s="101"/>
      <c r="E43" s="17"/>
      <c r="F43" s="17"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02"/>
      <c r="B44" s="101" t="s">
        <v>23</v>
      </c>
      <c r="C44" s="101"/>
      <c r="D44" s="101"/>
      <c r="E44" s="17"/>
      <c r="F44" s="17"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02"/>
      <c r="B45" s="101" t="s">
        <v>24</v>
      </c>
      <c r="C45" s="101"/>
      <c r="D45" s="101"/>
      <c r="E45" s="17"/>
      <c r="F45" s="17"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02"/>
      <c r="B46" s="103" t="s">
        <v>25</v>
      </c>
      <c r="C46" s="104"/>
      <c r="D46" s="105"/>
      <c r="E46" s="17"/>
      <c r="F46" s="17">
        <v>2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6" customFormat="1" x14ac:dyDescent="0.25">
      <c r="A47" s="102"/>
      <c r="B47" s="103" t="s">
        <v>26</v>
      </c>
      <c r="C47" s="104"/>
      <c r="D47" s="105"/>
      <c r="E47" s="17"/>
      <c r="F47" s="17"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s="26" customFormat="1" x14ac:dyDescent="0.25">
      <c r="A48" s="102"/>
      <c r="B48" s="101" t="s">
        <v>27</v>
      </c>
      <c r="C48" s="101"/>
      <c r="D48" s="101"/>
      <c r="E48" s="17"/>
      <c r="F48" s="17">
        <v>11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s="26" customFormat="1" x14ac:dyDescent="0.25">
      <c r="A49" s="17"/>
      <c r="B49" s="101"/>
      <c r="C49" s="101"/>
      <c r="D49" s="101"/>
      <c r="E49" s="28" t="s">
        <v>4</v>
      </c>
      <c r="F49" s="28">
        <f>SUM(F43:F48)</f>
        <v>13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</row>
  </sheetData>
  <mergeCells count="24">
    <mergeCell ref="A17:A27"/>
    <mergeCell ref="A1:B1"/>
    <mergeCell ref="A2:B2"/>
    <mergeCell ref="A3:B3"/>
    <mergeCell ref="A4:B4"/>
    <mergeCell ref="A6:A15"/>
    <mergeCell ref="D31:H31"/>
    <mergeCell ref="B34:F34"/>
    <mergeCell ref="B35:D35"/>
    <mergeCell ref="A36:A41"/>
    <mergeCell ref="B36:D36"/>
    <mergeCell ref="B37:D37"/>
    <mergeCell ref="B39:D39"/>
    <mergeCell ref="B40:D40"/>
    <mergeCell ref="B41:D41"/>
    <mergeCell ref="B49:D49"/>
    <mergeCell ref="B42:D42"/>
    <mergeCell ref="A43:A48"/>
    <mergeCell ref="B43:D43"/>
    <mergeCell ref="B44:D44"/>
    <mergeCell ref="B45:D45"/>
    <mergeCell ref="B46:D46"/>
    <mergeCell ref="B47:D47"/>
    <mergeCell ref="B48:D48"/>
  </mergeCells>
  <pageMargins left="0.7" right="0.7" top="0.75" bottom="0.75" header="0.3" footer="0.3"/>
  <pageSetup scale="92" orientation="portrait" horizontalDpi="4294967293" verticalDpi="4294967293" r:id="rId1"/>
  <headerFooter>
    <oddHeader>&amp;C&amp;F</oddHeader>
    <oddFooter>&amp;C&amp;A</oddFooter>
  </headerFooter>
  <ignoredErrors>
    <ignoredError sqref="H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5"/>
  <sheetViews>
    <sheetView view="pageLayout" zoomScaleNormal="100" workbookViewId="0">
      <selection activeCell="A5" sqref="A1:H1048576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4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38">
        <v>127</v>
      </c>
      <c r="E2" s="9">
        <v>93</v>
      </c>
      <c r="F2" s="38">
        <v>31</v>
      </c>
      <c r="G2" s="38">
        <v>0</v>
      </c>
      <c r="H2" s="38">
        <f>SUM(D2:G2)</f>
        <v>251</v>
      </c>
      <c r="I2" s="10"/>
    </row>
    <row r="3" spans="1:9" x14ac:dyDescent="0.25">
      <c r="A3" s="109" t="s">
        <v>6</v>
      </c>
      <c r="B3" s="109"/>
      <c r="C3" s="12"/>
      <c r="D3" s="38">
        <v>82</v>
      </c>
      <c r="E3" s="9">
        <v>40</v>
      </c>
      <c r="F3" s="38">
        <v>23</v>
      </c>
      <c r="G3" s="38">
        <v>5</v>
      </c>
      <c r="H3" s="38">
        <f>SUM(D3:G3)</f>
        <v>150</v>
      </c>
      <c r="I3" s="10"/>
    </row>
    <row r="4" spans="1:9" x14ac:dyDescent="0.25">
      <c r="A4" s="115" t="s">
        <v>7</v>
      </c>
      <c r="B4" s="116"/>
      <c r="C4" s="12"/>
      <c r="D4" s="38">
        <f>SUM(D2:D3)</f>
        <v>209</v>
      </c>
      <c r="E4" s="38">
        <f t="shared" ref="E4:H4" si="0">SUM(E2:E3)</f>
        <v>133</v>
      </c>
      <c r="F4" s="38">
        <f t="shared" si="0"/>
        <v>54</v>
      </c>
      <c r="G4" s="38">
        <f t="shared" si="0"/>
        <v>5</v>
      </c>
      <c r="H4" s="38">
        <f t="shared" si="0"/>
        <v>401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38">
        <v>35</v>
      </c>
      <c r="E6" s="9">
        <v>15</v>
      </c>
      <c r="F6" s="38">
        <v>16</v>
      </c>
      <c r="G6" s="38">
        <v>4</v>
      </c>
      <c r="H6" s="38">
        <f>SUM(D6:G6)</f>
        <v>70</v>
      </c>
      <c r="I6" s="10"/>
    </row>
    <row r="7" spans="1:9" x14ac:dyDescent="0.25">
      <c r="A7" s="112"/>
      <c r="B7" s="17" t="s">
        <v>38</v>
      </c>
      <c r="C7" s="12"/>
      <c r="D7" s="85">
        <v>9</v>
      </c>
      <c r="E7" s="9">
        <v>6</v>
      </c>
      <c r="F7" s="85">
        <v>3</v>
      </c>
      <c r="G7" s="85">
        <v>0</v>
      </c>
      <c r="H7" s="85">
        <f>SUM(D7:G7)</f>
        <v>18</v>
      </c>
      <c r="I7" s="10"/>
    </row>
    <row r="8" spans="1:9" x14ac:dyDescent="0.25">
      <c r="A8" s="112"/>
      <c r="B8" s="17" t="s">
        <v>10</v>
      </c>
      <c r="C8" s="12"/>
      <c r="D8" s="38">
        <v>1</v>
      </c>
      <c r="E8" s="9">
        <v>2</v>
      </c>
      <c r="F8" s="38">
        <v>2</v>
      </c>
      <c r="G8" s="38">
        <v>0</v>
      </c>
      <c r="H8" s="38">
        <f t="shared" ref="H8:H13" si="1">SUM(D8:G8)</f>
        <v>5</v>
      </c>
      <c r="I8" s="10"/>
    </row>
    <row r="9" spans="1:9" x14ac:dyDescent="0.25">
      <c r="A9" s="112"/>
      <c r="B9" s="18" t="s">
        <v>11</v>
      </c>
      <c r="C9" s="12"/>
      <c r="D9" s="38">
        <v>1</v>
      </c>
      <c r="E9" s="9">
        <v>0</v>
      </c>
      <c r="F9" s="38">
        <v>0</v>
      </c>
      <c r="G9" s="38">
        <v>0</v>
      </c>
      <c r="H9" s="38">
        <f t="shared" si="1"/>
        <v>1</v>
      </c>
      <c r="I9" s="10"/>
    </row>
    <row r="10" spans="1:9" x14ac:dyDescent="0.25">
      <c r="A10" s="112"/>
      <c r="B10" s="18" t="s">
        <v>31</v>
      </c>
      <c r="C10" s="12"/>
      <c r="D10" s="91">
        <v>18</v>
      </c>
      <c r="E10" s="9">
        <v>27</v>
      </c>
      <c r="F10" s="38">
        <v>13</v>
      </c>
      <c r="G10" s="38">
        <v>2</v>
      </c>
      <c r="H10" s="38">
        <f t="shared" si="1"/>
        <v>60</v>
      </c>
      <c r="I10" s="10"/>
    </row>
    <row r="11" spans="1:9" x14ac:dyDescent="0.25">
      <c r="A11" s="112"/>
      <c r="B11" s="18" t="s">
        <v>12</v>
      </c>
      <c r="C11" s="12"/>
      <c r="D11" s="38">
        <v>22</v>
      </c>
      <c r="E11" s="9">
        <v>7</v>
      </c>
      <c r="F11" s="38">
        <v>0</v>
      </c>
      <c r="G11" s="38">
        <v>0</v>
      </c>
      <c r="H11" s="38">
        <f t="shared" si="1"/>
        <v>29</v>
      </c>
      <c r="I11" s="10"/>
    </row>
    <row r="12" spans="1:9" x14ac:dyDescent="0.25">
      <c r="A12" s="112"/>
      <c r="B12" s="18" t="s">
        <v>34</v>
      </c>
      <c r="C12" s="12"/>
      <c r="D12" s="85">
        <v>0</v>
      </c>
      <c r="E12" s="9">
        <v>0</v>
      </c>
      <c r="F12" s="85">
        <v>2</v>
      </c>
      <c r="G12" s="85">
        <v>0</v>
      </c>
      <c r="H12" s="85">
        <f t="shared" si="1"/>
        <v>2</v>
      </c>
      <c r="I12" s="10"/>
    </row>
    <row r="13" spans="1:9" x14ac:dyDescent="0.25">
      <c r="A13" s="112"/>
      <c r="B13" s="18" t="s">
        <v>13</v>
      </c>
      <c r="C13" s="12"/>
      <c r="D13" s="38">
        <v>6</v>
      </c>
      <c r="E13" s="9">
        <v>0</v>
      </c>
      <c r="F13" s="38">
        <v>0</v>
      </c>
      <c r="G13" s="38">
        <v>0</v>
      </c>
      <c r="H13" s="38">
        <f t="shared" si="1"/>
        <v>6</v>
      </c>
      <c r="I13" s="10"/>
    </row>
    <row r="14" spans="1:9" x14ac:dyDescent="0.25">
      <c r="A14" s="112"/>
      <c r="B14" s="19" t="s">
        <v>14</v>
      </c>
      <c r="C14" s="12"/>
      <c r="D14" s="91">
        <f>D6+D7+D8+D9+D10</f>
        <v>64</v>
      </c>
      <c r="E14" s="91">
        <f t="shared" ref="E14:G14" si="2">E6+E7+E8+E9+E10</f>
        <v>50</v>
      </c>
      <c r="F14" s="91">
        <f t="shared" si="2"/>
        <v>34</v>
      </c>
      <c r="G14" s="91">
        <f t="shared" si="2"/>
        <v>6</v>
      </c>
      <c r="H14" s="91">
        <f>SUM(D14:G14)</f>
        <v>154</v>
      </c>
      <c r="I14" s="10"/>
    </row>
    <row r="15" spans="1:9" x14ac:dyDescent="0.25">
      <c r="A15" s="113"/>
      <c r="B15" s="20" t="s">
        <v>15</v>
      </c>
      <c r="C15" s="12"/>
      <c r="D15" s="21">
        <f>D14/D2</f>
        <v>0.50393700787401574</v>
      </c>
      <c r="E15" s="21">
        <f t="shared" ref="E15:H15" si="3">E14/E2</f>
        <v>0.5376344086021505</v>
      </c>
      <c r="F15" s="21">
        <f t="shared" si="3"/>
        <v>1.096774193548387</v>
      </c>
      <c r="G15" s="21" t="e">
        <f t="shared" si="3"/>
        <v>#DIV/0!</v>
      </c>
      <c r="H15" s="21">
        <f t="shared" si="3"/>
        <v>0.61354581673306774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38">
        <v>31</v>
      </c>
      <c r="E17" s="9">
        <v>20</v>
      </c>
      <c r="F17" s="38">
        <v>23</v>
      </c>
      <c r="G17" s="38">
        <v>1</v>
      </c>
      <c r="H17" s="38">
        <f>SUM(D17:G17)</f>
        <v>75</v>
      </c>
      <c r="I17" s="10"/>
    </row>
    <row r="18" spans="1:9" x14ac:dyDescent="0.25">
      <c r="A18" s="112"/>
      <c r="B18" s="17" t="s">
        <v>39</v>
      </c>
      <c r="C18" s="12"/>
      <c r="D18" s="85">
        <v>4</v>
      </c>
      <c r="E18" s="9">
        <v>2</v>
      </c>
      <c r="F18" s="85">
        <v>0</v>
      </c>
      <c r="G18" s="85">
        <v>0</v>
      </c>
      <c r="H18" s="85">
        <f>SUM(D18:G18)</f>
        <v>6</v>
      </c>
      <c r="I18" s="10"/>
    </row>
    <row r="19" spans="1:9" x14ac:dyDescent="0.25">
      <c r="A19" s="112"/>
      <c r="B19" s="17" t="s">
        <v>10</v>
      </c>
      <c r="C19" s="12"/>
      <c r="D19" s="38">
        <v>46</v>
      </c>
      <c r="E19" s="9">
        <v>11</v>
      </c>
      <c r="F19" s="38">
        <v>0</v>
      </c>
      <c r="G19" s="38">
        <v>2</v>
      </c>
      <c r="H19" s="38">
        <f t="shared" ref="H19:H23" si="4">SUM(D19:G19)</f>
        <v>59</v>
      </c>
      <c r="I19" s="10"/>
    </row>
    <row r="20" spans="1:9" x14ac:dyDescent="0.25">
      <c r="A20" s="112"/>
      <c r="B20" s="18" t="s">
        <v>11</v>
      </c>
      <c r="C20" s="12"/>
      <c r="D20" s="38">
        <v>7</v>
      </c>
      <c r="E20" s="9">
        <v>2</v>
      </c>
      <c r="F20" s="38">
        <v>1</v>
      </c>
      <c r="G20" s="38">
        <v>0</v>
      </c>
      <c r="H20" s="38">
        <f t="shared" si="4"/>
        <v>10</v>
      </c>
      <c r="I20" s="10"/>
    </row>
    <row r="21" spans="1:9" x14ac:dyDescent="0.25">
      <c r="A21" s="112"/>
      <c r="B21" s="18" t="s">
        <v>12</v>
      </c>
      <c r="C21" s="12"/>
      <c r="D21" s="38">
        <v>4</v>
      </c>
      <c r="E21" s="9">
        <v>6</v>
      </c>
      <c r="F21" s="38">
        <v>2</v>
      </c>
      <c r="G21" s="38">
        <v>0</v>
      </c>
      <c r="H21" s="38">
        <f t="shared" si="4"/>
        <v>12</v>
      </c>
      <c r="I21" s="10"/>
    </row>
    <row r="22" spans="1:9" x14ac:dyDescent="0.25">
      <c r="A22" s="112"/>
      <c r="B22" s="18" t="s">
        <v>34</v>
      </c>
      <c r="C22" s="12"/>
      <c r="D22" s="85">
        <v>0</v>
      </c>
      <c r="E22" s="9">
        <v>0</v>
      </c>
      <c r="F22" s="85">
        <v>7</v>
      </c>
      <c r="G22" s="85">
        <v>0</v>
      </c>
      <c r="H22" s="85">
        <f t="shared" si="4"/>
        <v>7</v>
      </c>
      <c r="I22" s="10"/>
    </row>
    <row r="23" spans="1:9" x14ac:dyDescent="0.25">
      <c r="A23" s="112"/>
      <c r="B23" s="18" t="s">
        <v>13</v>
      </c>
      <c r="C23" s="12"/>
      <c r="D23" s="38">
        <v>0</v>
      </c>
      <c r="E23" s="9">
        <v>0</v>
      </c>
      <c r="F23" s="38">
        <v>0</v>
      </c>
      <c r="G23" s="38">
        <v>0</v>
      </c>
      <c r="H23" s="38">
        <f t="shared" si="4"/>
        <v>0</v>
      </c>
      <c r="I23" s="10"/>
    </row>
    <row r="24" spans="1:9" x14ac:dyDescent="0.25">
      <c r="A24" s="112"/>
      <c r="B24" s="19" t="s">
        <v>14</v>
      </c>
      <c r="C24" s="12"/>
      <c r="D24" s="38">
        <f>D17+D18+D19+D20</f>
        <v>88</v>
      </c>
      <c r="E24" s="85">
        <f t="shared" ref="E24:G24" si="5">E17+E18+E19+E20</f>
        <v>35</v>
      </c>
      <c r="F24" s="85">
        <f t="shared" si="5"/>
        <v>24</v>
      </c>
      <c r="G24" s="85">
        <f t="shared" si="5"/>
        <v>3</v>
      </c>
      <c r="H24" s="38">
        <f>H17+H18+H19+H20</f>
        <v>150</v>
      </c>
      <c r="I24" s="10"/>
    </row>
    <row r="25" spans="1:9" x14ac:dyDescent="0.25">
      <c r="A25" s="113"/>
      <c r="B25" s="20" t="s">
        <v>15</v>
      </c>
      <c r="C25" s="12"/>
      <c r="D25" s="21">
        <f>D24/D3</f>
        <v>1.0731707317073171</v>
      </c>
      <c r="E25" s="21">
        <f t="shared" ref="E25:H25" si="6">E24/E3</f>
        <v>0.875</v>
      </c>
      <c r="F25" s="21">
        <f t="shared" si="6"/>
        <v>1.0434782608695652</v>
      </c>
      <c r="G25" s="21">
        <f t="shared" si="6"/>
        <v>0.6</v>
      </c>
      <c r="H25" s="21">
        <f t="shared" si="6"/>
        <v>1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38" t="s">
        <v>17</v>
      </c>
      <c r="B27" s="18" t="s">
        <v>18</v>
      </c>
      <c r="C27" s="12"/>
      <c r="D27" s="38">
        <v>3</v>
      </c>
      <c r="E27" s="9">
        <v>0</v>
      </c>
      <c r="F27" s="38">
        <v>6</v>
      </c>
      <c r="G27" s="38">
        <v>0</v>
      </c>
      <c r="H27" s="38">
        <v>0</v>
      </c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0.75810473815461343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09" t="s">
        <v>19</v>
      </c>
      <c r="C32" s="109"/>
      <c r="D32" s="109"/>
      <c r="E32" s="109"/>
      <c r="F32" s="109"/>
      <c r="I32" s="10"/>
    </row>
    <row r="33" spans="1:18" x14ac:dyDescent="0.25">
      <c r="A33" s="92"/>
      <c r="B33" s="110" t="s">
        <v>20</v>
      </c>
      <c r="C33" s="101"/>
      <c r="D33" s="101"/>
      <c r="E33" s="28"/>
      <c r="F33" s="28" t="s">
        <v>4</v>
      </c>
      <c r="I33" s="10"/>
    </row>
    <row r="34" spans="1:18" x14ac:dyDescent="0.25">
      <c r="A34" s="111"/>
      <c r="B34" s="104" t="s">
        <v>23</v>
      </c>
      <c r="C34" s="104"/>
      <c r="D34" s="105"/>
      <c r="E34" s="17"/>
      <c r="F34" s="17">
        <v>4</v>
      </c>
      <c r="I34" s="10"/>
    </row>
    <row r="35" spans="1:18" x14ac:dyDescent="0.25">
      <c r="A35" s="112"/>
      <c r="B35" s="86" t="s">
        <v>65</v>
      </c>
      <c r="C35" s="39"/>
      <c r="D35" s="40"/>
      <c r="E35" s="17"/>
      <c r="F35" s="17">
        <v>7</v>
      </c>
      <c r="I35" s="10"/>
    </row>
    <row r="36" spans="1:18" x14ac:dyDescent="0.25">
      <c r="A36" s="112"/>
      <c r="B36" s="105" t="s">
        <v>69</v>
      </c>
      <c r="C36" s="101"/>
      <c r="D36" s="101"/>
      <c r="E36" s="17"/>
      <c r="F36" s="17">
        <v>2</v>
      </c>
    </row>
    <row r="37" spans="1:18" x14ac:dyDescent="0.25">
      <c r="A37" s="112"/>
      <c r="B37" s="104" t="s">
        <v>26</v>
      </c>
      <c r="C37" s="104"/>
      <c r="D37" s="105"/>
      <c r="E37" s="17"/>
      <c r="F37" s="17">
        <v>4</v>
      </c>
    </row>
    <row r="38" spans="1:18" x14ac:dyDescent="0.25">
      <c r="A38" s="112"/>
      <c r="B38" s="105" t="s">
        <v>27</v>
      </c>
      <c r="C38" s="101"/>
      <c r="D38" s="101"/>
      <c r="E38" s="17"/>
      <c r="F38" s="17">
        <v>12</v>
      </c>
    </row>
    <row r="39" spans="1:18" x14ac:dyDescent="0.25">
      <c r="A39" s="113"/>
      <c r="B39" s="104" t="s">
        <v>42</v>
      </c>
      <c r="C39" s="104"/>
      <c r="D39" s="105"/>
      <c r="E39" s="17"/>
      <c r="F39" s="17">
        <v>2</v>
      </c>
    </row>
    <row r="40" spans="1:18" s="26" customFormat="1" x14ac:dyDescent="0.25">
      <c r="A40" s="93"/>
      <c r="B40" s="101"/>
      <c r="C40" s="101"/>
      <c r="D40" s="101"/>
      <c r="E40" s="28" t="s">
        <v>4</v>
      </c>
      <c r="F40" s="28">
        <f>SUM(F34:F39)</f>
        <v>31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 t="s">
        <v>28</v>
      </c>
      <c r="B41" s="101" t="s">
        <v>22</v>
      </c>
      <c r="C41" s="101"/>
      <c r="D41" s="101"/>
      <c r="E41" s="17"/>
      <c r="F41" s="17">
        <v>8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02"/>
      <c r="B42" s="101" t="s">
        <v>23</v>
      </c>
      <c r="C42" s="101"/>
      <c r="D42" s="101"/>
      <c r="E42" s="17"/>
      <c r="F42" s="17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02"/>
      <c r="B43" s="103" t="s">
        <v>26</v>
      </c>
      <c r="C43" s="104"/>
      <c r="D43" s="105"/>
      <c r="E43" s="17"/>
      <c r="F43" s="17">
        <v>7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02"/>
      <c r="B44" s="101" t="s">
        <v>27</v>
      </c>
      <c r="C44" s="101"/>
      <c r="D44" s="101"/>
      <c r="E44" s="17"/>
      <c r="F44" s="17">
        <v>3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7"/>
      <c r="B45" s="101"/>
      <c r="C45" s="101"/>
      <c r="D45" s="101"/>
      <c r="E45" s="28" t="s">
        <v>4</v>
      </c>
      <c r="F45" s="28">
        <f>SUM(F41:F44)</f>
        <v>19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</sheetData>
  <mergeCells count="22">
    <mergeCell ref="A17:A25"/>
    <mergeCell ref="A1:B1"/>
    <mergeCell ref="A2:B2"/>
    <mergeCell ref="A3:B3"/>
    <mergeCell ref="A4:B4"/>
    <mergeCell ref="A6:A15"/>
    <mergeCell ref="D29:H29"/>
    <mergeCell ref="B32:F32"/>
    <mergeCell ref="B33:D33"/>
    <mergeCell ref="B34:D34"/>
    <mergeCell ref="B36:D36"/>
    <mergeCell ref="B39:D39"/>
    <mergeCell ref="A34:A39"/>
    <mergeCell ref="B45:D45"/>
    <mergeCell ref="B40:D40"/>
    <mergeCell ref="A41:A44"/>
    <mergeCell ref="B41:D41"/>
    <mergeCell ref="B42:D42"/>
    <mergeCell ref="B43:D43"/>
    <mergeCell ref="B44:D44"/>
    <mergeCell ref="B37:D37"/>
    <mergeCell ref="B38:D38"/>
  </mergeCells>
  <pageMargins left="0.7" right="0.7" top="0.75" bottom="0.75" header="0.3" footer="0.3"/>
  <pageSetup scale="93" orientation="portrait" r:id="rId1"/>
  <headerFooter>
    <oddHeader>&amp;C&amp;F</oddHeader>
    <oddFooter>&amp;C&amp;A</oddFooter>
  </headerFooter>
  <ignoredErrors>
    <ignoredError sqref="G15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4"/>
  <sheetViews>
    <sheetView view="pageLayout" zoomScaleNormal="100" workbookViewId="0">
      <selection sqref="A1:H45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6.28515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8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8">
        <v>94</v>
      </c>
      <c r="E2" s="9">
        <v>58</v>
      </c>
      <c r="F2" s="88">
        <v>27</v>
      </c>
      <c r="G2" s="88">
        <v>0</v>
      </c>
      <c r="H2" s="88">
        <f>SUM(D2:G2)</f>
        <v>179</v>
      </c>
      <c r="I2" s="10"/>
    </row>
    <row r="3" spans="1:9" x14ac:dyDescent="0.25">
      <c r="A3" s="109" t="s">
        <v>6</v>
      </c>
      <c r="B3" s="109"/>
      <c r="C3" s="12"/>
      <c r="D3" s="88">
        <v>91</v>
      </c>
      <c r="E3" s="9">
        <v>45</v>
      </c>
      <c r="F3" s="88">
        <v>30</v>
      </c>
      <c r="G3" s="88">
        <v>5</v>
      </c>
      <c r="H3" s="88">
        <f>SUM(D3:G3)</f>
        <v>171</v>
      </c>
      <c r="I3" s="10"/>
    </row>
    <row r="4" spans="1:9" x14ac:dyDescent="0.25">
      <c r="A4" s="115" t="s">
        <v>7</v>
      </c>
      <c r="B4" s="116"/>
      <c r="C4" s="12"/>
      <c r="D4" s="88">
        <f>SUM(D2:D3)</f>
        <v>185</v>
      </c>
      <c r="E4" s="88">
        <f t="shared" ref="E4:G4" si="0">SUM(E2:E3)</f>
        <v>103</v>
      </c>
      <c r="F4" s="88">
        <f t="shared" si="0"/>
        <v>57</v>
      </c>
      <c r="G4" s="88">
        <f t="shared" si="0"/>
        <v>5</v>
      </c>
      <c r="H4" s="88">
        <f t="shared" ref="H4" si="1">SUM(H2:H3)</f>
        <v>350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8">
        <v>36</v>
      </c>
      <c r="E6" s="9">
        <v>23</v>
      </c>
      <c r="F6" s="88">
        <v>13</v>
      </c>
      <c r="G6" s="88">
        <v>0</v>
      </c>
      <c r="H6" s="88">
        <f>SUM(D6:G6)</f>
        <v>72</v>
      </c>
      <c r="I6" s="10"/>
    </row>
    <row r="7" spans="1:9" x14ac:dyDescent="0.25">
      <c r="A7" s="112"/>
      <c r="B7" s="17" t="s">
        <v>38</v>
      </c>
      <c r="C7" s="12"/>
      <c r="D7" s="88">
        <v>15</v>
      </c>
      <c r="E7" s="9">
        <v>6</v>
      </c>
      <c r="F7" s="88">
        <v>3</v>
      </c>
      <c r="G7" s="88">
        <v>2</v>
      </c>
      <c r="H7" s="88">
        <f t="shared" ref="H7:H14" si="2">SUM(D7:G7)</f>
        <v>26</v>
      </c>
      <c r="I7" s="10"/>
    </row>
    <row r="8" spans="1:9" x14ac:dyDescent="0.25">
      <c r="A8" s="112"/>
      <c r="B8" s="17" t="s">
        <v>10</v>
      </c>
      <c r="C8" s="12"/>
      <c r="D8" s="88">
        <v>4</v>
      </c>
      <c r="E8" s="9">
        <v>0</v>
      </c>
      <c r="F8" s="88">
        <v>1</v>
      </c>
      <c r="G8" s="88">
        <v>0</v>
      </c>
      <c r="H8" s="88">
        <f t="shared" si="2"/>
        <v>5</v>
      </c>
      <c r="I8" s="10"/>
    </row>
    <row r="9" spans="1:9" x14ac:dyDescent="0.25">
      <c r="A9" s="112"/>
      <c r="B9" s="18" t="s">
        <v>11</v>
      </c>
      <c r="C9" s="12"/>
      <c r="D9" s="88">
        <v>2</v>
      </c>
      <c r="E9" s="9">
        <v>0</v>
      </c>
      <c r="F9" s="88">
        <v>0</v>
      </c>
      <c r="G9" s="88">
        <v>0</v>
      </c>
      <c r="H9" s="88">
        <f t="shared" si="2"/>
        <v>2</v>
      </c>
      <c r="I9" s="10"/>
    </row>
    <row r="10" spans="1:9" x14ac:dyDescent="0.25">
      <c r="A10" s="112"/>
      <c r="B10" s="18" t="s">
        <v>31</v>
      </c>
      <c r="C10" s="12"/>
      <c r="D10" s="91">
        <v>42</v>
      </c>
      <c r="E10" s="9">
        <v>46</v>
      </c>
      <c r="F10" s="88">
        <v>8</v>
      </c>
      <c r="G10" s="88">
        <v>0</v>
      </c>
      <c r="H10" s="88">
        <f t="shared" si="2"/>
        <v>96</v>
      </c>
      <c r="I10" s="10"/>
    </row>
    <row r="11" spans="1:9" x14ac:dyDescent="0.25">
      <c r="A11" s="112"/>
      <c r="B11" s="18" t="s">
        <v>12</v>
      </c>
      <c r="C11" s="12"/>
      <c r="D11" s="88">
        <v>13</v>
      </c>
      <c r="E11" s="9">
        <v>17</v>
      </c>
      <c r="F11" s="88">
        <v>0</v>
      </c>
      <c r="G11" s="88">
        <v>0</v>
      </c>
      <c r="H11" s="88">
        <f t="shared" si="2"/>
        <v>30</v>
      </c>
      <c r="I11" s="10"/>
    </row>
    <row r="12" spans="1:9" x14ac:dyDescent="0.25">
      <c r="A12" s="112"/>
      <c r="B12" s="18" t="s">
        <v>34</v>
      </c>
      <c r="C12" s="12"/>
      <c r="D12" s="88">
        <v>0</v>
      </c>
      <c r="E12" s="9">
        <v>0</v>
      </c>
      <c r="F12" s="88">
        <v>3</v>
      </c>
      <c r="G12" s="88">
        <v>0</v>
      </c>
      <c r="H12" s="88">
        <f t="shared" si="2"/>
        <v>3</v>
      </c>
      <c r="I12" s="10"/>
    </row>
    <row r="13" spans="1:9" x14ac:dyDescent="0.25">
      <c r="A13" s="112"/>
      <c r="B13" s="18" t="s">
        <v>13</v>
      </c>
      <c r="C13" s="12"/>
      <c r="D13" s="88">
        <v>2</v>
      </c>
      <c r="E13" s="9">
        <v>1</v>
      </c>
      <c r="F13" s="88">
        <v>1</v>
      </c>
      <c r="G13" s="88">
        <v>0</v>
      </c>
      <c r="H13" s="88">
        <f t="shared" si="2"/>
        <v>4</v>
      </c>
      <c r="I13" s="10"/>
    </row>
    <row r="14" spans="1:9" x14ac:dyDescent="0.25">
      <c r="A14" s="112"/>
      <c r="B14" s="19" t="s">
        <v>14</v>
      </c>
      <c r="C14" s="12"/>
      <c r="D14" s="91">
        <f>D6+D7+D8+D9+D10</f>
        <v>99</v>
      </c>
      <c r="E14" s="91">
        <f t="shared" ref="E14:G14" si="3">E6+E7+E8+E9+E10</f>
        <v>75</v>
      </c>
      <c r="F14" s="91">
        <f t="shared" si="3"/>
        <v>25</v>
      </c>
      <c r="G14" s="91">
        <f t="shared" si="3"/>
        <v>2</v>
      </c>
      <c r="H14" s="88">
        <f t="shared" si="2"/>
        <v>201</v>
      </c>
      <c r="I14" s="10"/>
    </row>
    <row r="15" spans="1:9" x14ac:dyDescent="0.25">
      <c r="A15" s="113"/>
      <c r="B15" s="20" t="s">
        <v>15</v>
      </c>
      <c r="C15" s="12"/>
      <c r="D15" s="21">
        <f>D14/D2</f>
        <v>1.053191489361702</v>
      </c>
      <c r="E15" s="21">
        <f t="shared" ref="E15:G15" si="4">E14/E2</f>
        <v>1.2931034482758621</v>
      </c>
      <c r="F15" s="21">
        <f t="shared" si="4"/>
        <v>0.92592592592592593</v>
      </c>
      <c r="G15" s="21" t="e">
        <f t="shared" si="4"/>
        <v>#DIV/0!</v>
      </c>
      <c r="H15" s="21">
        <f>H14/H2</f>
        <v>1.1229050279329609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88">
        <v>18</v>
      </c>
      <c r="E17" s="9">
        <v>15</v>
      </c>
      <c r="F17" s="88">
        <v>16</v>
      </c>
      <c r="G17" s="88">
        <v>3</v>
      </c>
      <c r="H17" s="88">
        <f>SUM(D17:G17)</f>
        <v>52</v>
      </c>
      <c r="I17" s="10"/>
    </row>
    <row r="18" spans="1:9" x14ac:dyDescent="0.25">
      <c r="A18" s="112"/>
      <c r="B18" s="17" t="s">
        <v>39</v>
      </c>
      <c r="C18" s="12"/>
      <c r="D18" s="88">
        <v>1</v>
      </c>
      <c r="E18" s="9">
        <v>0</v>
      </c>
      <c r="F18" s="88">
        <v>1</v>
      </c>
      <c r="G18" s="88">
        <v>2</v>
      </c>
      <c r="H18" s="88">
        <f t="shared" ref="H18:H23" si="5">SUM(D18:G18)</f>
        <v>4</v>
      </c>
      <c r="I18" s="10"/>
    </row>
    <row r="19" spans="1:9" x14ac:dyDescent="0.25">
      <c r="A19" s="112"/>
      <c r="B19" s="17" t="s">
        <v>10</v>
      </c>
      <c r="C19" s="12"/>
      <c r="D19" s="88">
        <v>33</v>
      </c>
      <c r="E19" s="9">
        <v>13</v>
      </c>
      <c r="F19" s="88">
        <v>1</v>
      </c>
      <c r="G19" s="88">
        <v>0</v>
      </c>
      <c r="H19" s="88">
        <f t="shared" si="5"/>
        <v>47</v>
      </c>
      <c r="I19" s="10"/>
    </row>
    <row r="20" spans="1:9" x14ac:dyDescent="0.25">
      <c r="A20" s="112"/>
      <c r="B20" s="18" t="s">
        <v>11</v>
      </c>
      <c r="C20" s="12"/>
      <c r="D20" s="88">
        <v>4</v>
      </c>
      <c r="E20" s="9">
        <v>1</v>
      </c>
      <c r="F20" s="88">
        <v>1</v>
      </c>
      <c r="G20" s="88">
        <v>0</v>
      </c>
      <c r="H20" s="88">
        <f t="shared" si="5"/>
        <v>6</v>
      </c>
      <c r="I20" s="10"/>
    </row>
    <row r="21" spans="1:9" x14ac:dyDescent="0.25">
      <c r="A21" s="112"/>
      <c r="B21" s="18" t="s">
        <v>12</v>
      </c>
      <c r="C21" s="12"/>
      <c r="D21" s="88">
        <v>20</v>
      </c>
      <c r="E21" s="9">
        <v>16</v>
      </c>
      <c r="F21" s="88">
        <v>0</v>
      </c>
      <c r="G21" s="88">
        <v>0</v>
      </c>
      <c r="H21" s="88">
        <f t="shared" si="5"/>
        <v>36</v>
      </c>
      <c r="I21" s="10"/>
    </row>
    <row r="22" spans="1:9" x14ac:dyDescent="0.25">
      <c r="A22" s="112"/>
      <c r="B22" s="18" t="s">
        <v>34</v>
      </c>
      <c r="C22" s="12"/>
      <c r="D22" s="88">
        <v>0</v>
      </c>
      <c r="E22" s="9">
        <v>0</v>
      </c>
      <c r="F22" s="88">
        <v>7</v>
      </c>
      <c r="G22" s="88">
        <v>0</v>
      </c>
      <c r="H22" s="88">
        <f t="shared" si="5"/>
        <v>7</v>
      </c>
      <c r="I22" s="10"/>
    </row>
    <row r="23" spans="1:9" x14ac:dyDescent="0.25">
      <c r="A23" s="112"/>
      <c r="B23" s="18" t="s">
        <v>13</v>
      </c>
      <c r="C23" s="12"/>
      <c r="D23" s="88">
        <v>0</v>
      </c>
      <c r="E23" s="9">
        <v>0</v>
      </c>
      <c r="F23" s="88">
        <v>0</v>
      </c>
      <c r="G23" s="88">
        <v>0</v>
      </c>
      <c r="H23" s="88">
        <f t="shared" si="5"/>
        <v>0</v>
      </c>
      <c r="I23" s="10"/>
    </row>
    <row r="24" spans="1:9" x14ac:dyDescent="0.25">
      <c r="A24" s="112"/>
      <c r="B24" s="19" t="s">
        <v>14</v>
      </c>
      <c r="C24" s="12"/>
      <c r="D24" s="88">
        <f>D17+D18+D19+D20</f>
        <v>56</v>
      </c>
      <c r="E24" s="88">
        <f>E17+E18+E19+E20</f>
        <v>29</v>
      </c>
      <c r="F24" s="88">
        <f>F17+F18+F19+F20</f>
        <v>19</v>
      </c>
      <c r="G24" s="88">
        <f>G17+G18+G19+G20</f>
        <v>5</v>
      </c>
      <c r="H24" s="88">
        <f>H17+H18+H19+H20</f>
        <v>109</v>
      </c>
      <c r="I24" s="10"/>
    </row>
    <row r="25" spans="1:9" x14ac:dyDescent="0.25">
      <c r="A25" s="113"/>
      <c r="B25" s="20" t="s">
        <v>15</v>
      </c>
      <c r="C25" s="12"/>
      <c r="D25" s="21">
        <f>D24/D3</f>
        <v>0.61538461538461542</v>
      </c>
      <c r="E25" s="21">
        <f t="shared" ref="E25:H25" si="6">E24/E3</f>
        <v>0.64444444444444449</v>
      </c>
      <c r="F25" s="21">
        <f t="shared" si="6"/>
        <v>0.6333333333333333</v>
      </c>
      <c r="G25" s="21">
        <f t="shared" si="6"/>
        <v>1</v>
      </c>
      <c r="H25" s="21">
        <f t="shared" si="6"/>
        <v>0.63742690058479534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88" t="s">
        <v>17</v>
      </c>
      <c r="B27" s="18" t="s">
        <v>18</v>
      </c>
      <c r="C27" s="12"/>
      <c r="D27" s="88">
        <v>2</v>
      </c>
      <c r="E27" s="9">
        <v>0</v>
      </c>
      <c r="F27" s="88">
        <v>1</v>
      </c>
      <c r="G27" s="88"/>
      <c r="H27" s="88"/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0.88571428571428568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09" t="s">
        <v>19</v>
      </c>
      <c r="C32" s="109"/>
      <c r="D32" s="109"/>
      <c r="E32" s="109"/>
      <c r="F32" s="109"/>
      <c r="I32" s="10"/>
    </row>
    <row r="33" spans="1:18" x14ac:dyDescent="0.25">
      <c r="A33" s="92"/>
      <c r="B33" s="110" t="s">
        <v>20</v>
      </c>
      <c r="C33" s="101"/>
      <c r="D33" s="101"/>
      <c r="E33" s="28"/>
      <c r="F33" s="28" t="s">
        <v>4</v>
      </c>
      <c r="I33"/>
      <c r="J33"/>
      <c r="K33"/>
    </row>
    <row r="34" spans="1:18" x14ac:dyDescent="0.25">
      <c r="A34" s="111" t="s">
        <v>21</v>
      </c>
      <c r="B34" s="104" t="s">
        <v>23</v>
      </c>
      <c r="C34" s="104"/>
      <c r="D34" s="105"/>
      <c r="E34" s="17"/>
      <c r="F34" s="17">
        <v>1</v>
      </c>
      <c r="I34"/>
      <c r="J34"/>
      <c r="K34"/>
    </row>
    <row r="35" spans="1:18" x14ac:dyDescent="0.25">
      <c r="A35" s="112"/>
      <c r="B35" s="89" t="s">
        <v>65</v>
      </c>
      <c r="C35" s="89"/>
      <c r="D35" s="90"/>
      <c r="E35" s="17"/>
      <c r="F35" s="17">
        <v>11</v>
      </c>
      <c r="I35"/>
      <c r="J35"/>
      <c r="K35"/>
    </row>
    <row r="36" spans="1:18" s="26" customFormat="1" x14ac:dyDescent="0.25">
      <c r="A36" s="112"/>
      <c r="B36" s="105" t="s">
        <v>69</v>
      </c>
      <c r="C36" s="101"/>
      <c r="D36" s="101"/>
      <c r="E36" s="17"/>
      <c r="F36" s="17">
        <v>2</v>
      </c>
      <c r="I36"/>
      <c r="J36"/>
      <c r="K36"/>
      <c r="L36" s="11"/>
      <c r="M36" s="11"/>
      <c r="N36" s="11"/>
      <c r="O36" s="11"/>
      <c r="P36" s="11"/>
      <c r="Q36" s="11"/>
      <c r="R36" s="11"/>
    </row>
    <row r="37" spans="1:18" s="26" customFormat="1" x14ac:dyDescent="0.25">
      <c r="A37" s="112"/>
      <c r="B37" s="104" t="s">
        <v>26</v>
      </c>
      <c r="C37" s="104"/>
      <c r="D37" s="105"/>
      <c r="E37" s="17"/>
      <c r="F37" s="17">
        <v>3</v>
      </c>
      <c r="I37"/>
      <c r="J37"/>
      <c r="K37"/>
      <c r="L37" s="11"/>
      <c r="M37" s="11"/>
      <c r="N37" s="11"/>
      <c r="O37" s="11"/>
      <c r="P37" s="11"/>
      <c r="Q37" s="11"/>
      <c r="R37" s="11"/>
    </row>
    <row r="38" spans="1:18" s="26" customFormat="1" x14ac:dyDescent="0.25">
      <c r="A38" s="112"/>
      <c r="B38" s="105" t="s">
        <v>27</v>
      </c>
      <c r="C38" s="101"/>
      <c r="D38" s="101"/>
      <c r="E38" s="17"/>
      <c r="F38" s="17">
        <v>13</v>
      </c>
      <c r="I38"/>
      <c r="J38"/>
      <c r="K38"/>
      <c r="L38" s="11"/>
      <c r="M38" s="11"/>
      <c r="N38" s="11"/>
      <c r="O38" s="11"/>
      <c r="P38" s="11"/>
      <c r="Q38" s="11"/>
      <c r="R38" s="11"/>
    </row>
    <row r="39" spans="1:18" s="26" customFormat="1" x14ac:dyDescent="0.25">
      <c r="A39" s="93"/>
      <c r="B39" s="101"/>
      <c r="C39" s="101"/>
      <c r="D39" s="101"/>
      <c r="E39" s="28" t="s">
        <v>4</v>
      </c>
      <c r="F39" s="28">
        <f>SUM(F34:F38)</f>
        <v>30</v>
      </c>
      <c r="I39"/>
      <c r="J39"/>
      <c r="K39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02" t="s">
        <v>28</v>
      </c>
      <c r="B40" s="101" t="s">
        <v>22</v>
      </c>
      <c r="C40" s="101"/>
      <c r="D40" s="101"/>
      <c r="E40" s="17"/>
      <c r="F40" s="17">
        <v>4</v>
      </c>
      <c r="I40"/>
      <c r="J40"/>
      <c r="K40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/>
      <c r="B41" s="101" t="s">
        <v>23</v>
      </c>
      <c r="C41" s="101"/>
      <c r="D41" s="101"/>
      <c r="E41" s="17"/>
      <c r="F41" s="17">
        <v>3</v>
      </c>
      <c r="I41"/>
      <c r="J41"/>
      <c r="K4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02"/>
      <c r="B42" s="103" t="s">
        <v>26</v>
      </c>
      <c r="C42" s="104"/>
      <c r="D42" s="105"/>
      <c r="E42" s="17"/>
      <c r="F42" s="17">
        <v>7</v>
      </c>
      <c r="I42"/>
      <c r="J42"/>
      <c r="K42"/>
      <c r="L42" s="11"/>
      <c r="M42" s="11"/>
      <c r="N42" s="11"/>
      <c r="O42" s="11"/>
      <c r="P42" s="11"/>
      <c r="Q42" s="11"/>
      <c r="R42" s="11"/>
    </row>
    <row r="43" spans="1:18" x14ac:dyDescent="0.25">
      <c r="A43" s="102"/>
      <c r="B43" s="101" t="s">
        <v>27</v>
      </c>
      <c r="C43" s="101"/>
      <c r="D43" s="101"/>
      <c r="E43" s="17"/>
      <c r="F43" s="17">
        <v>29</v>
      </c>
    </row>
    <row r="44" spans="1:18" x14ac:dyDescent="0.25">
      <c r="A44" s="17"/>
      <c r="B44" s="101"/>
      <c r="C44" s="101"/>
      <c r="D44" s="101"/>
      <c r="E44" s="28" t="s">
        <v>4</v>
      </c>
      <c r="F44" s="28">
        <f>SUM(F40:F43)</f>
        <v>43</v>
      </c>
    </row>
  </sheetData>
  <mergeCells count="21">
    <mergeCell ref="B44:D44"/>
    <mergeCell ref="A1:B1"/>
    <mergeCell ref="A2:B2"/>
    <mergeCell ref="A3:B3"/>
    <mergeCell ref="A4:B4"/>
    <mergeCell ref="A6:A15"/>
    <mergeCell ref="A17:A25"/>
    <mergeCell ref="B33:D33"/>
    <mergeCell ref="B34:D34"/>
    <mergeCell ref="D29:H29"/>
    <mergeCell ref="B32:F32"/>
    <mergeCell ref="A34:A38"/>
    <mergeCell ref="B42:D42"/>
    <mergeCell ref="B36:D36"/>
    <mergeCell ref="B37:D37"/>
    <mergeCell ref="B38:D38"/>
    <mergeCell ref="B39:D39"/>
    <mergeCell ref="B40:D40"/>
    <mergeCell ref="B41:D41"/>
    <mergeCell ref="A40:A43"/>
    <mergeCell ref="B43:D43"/>
  </mergeCells>
  <pageMargins left="0.7" right="0.7" top="0.75" bottom="0.75" header="0.3" footer="0.3"/>
  <pageSetup orientation="portrait" r:id="rId1"/>
  <headerFooter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7"/>
  <sheetViews>
    <sheetView view="pageLayout" topLeftCell="A7" zoomScaleNormal="100" workbookViewId="0">
      <selection activeCell="E11" sqref="E11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">
        <v>60</v>
      </c>
      <c r="E2" s="9">
        <v>34</v>
      </c>
      <c r="F2" s="8">
        <v>25</v>
      </c>
      <c r="G2" s="8">
        <v>0</v>
      </c>
      <c r="H2" s="8">
        <f>SUM(D2:G2)</f>
        <v>119</v>
      </c>
      <c r="I2" s="10"/>
    </row>
    <row r="3" spans="1:9" x14ac:dyDescent="0.25">
      <c r="A3" s="109" t="s">
        <v>6</v>
      </c>
      <c r="B3" s="109"/>
      <c r="C3" s="12"/>
      <c r="D3" s="8">
        <v>92</v>
      </c>
      <c r="E3" s="9">
        <v>31</v>
      </c>
      <c r="F3" s="8">
        <v>30</v>
      </c>
      <c r="G3" s="8">
        <v>1</v>
      </c>
      <c r="H3" s="42">
        <f>SUM(D3:G3)</f>
        <v>154</v>
      </c>
      <c r="I3" s="10"/>
    </row>
    <row r="4" spans="1:9" x14ac:dyDescent="0.25">
      <c r="A4" s="115" t="s">
        <v>7</v>
      </c>
      <c r="B4" s="116"/>
      <c r="C4" s="12"/>
      <c r="D4" s="8">
        <f>SUM(D2:D3)</f>
        <v>152</v>
      </c>
      <c r="E4" s="42">
        <f t="shared" ref="E4:H4" si="0">SUM(E2:E3)</f>
        <v>65</v>
      </c>
      <c r="F4" s="42">
        <f t="shared" si="0"/>
        <v>55</v>
      </c>
      <c r="G4" s="42">
        <f t="shared" si="0"/>
        <v>1</v>
      </c>
      <c r="H4" s="42">
        <f t="shared" si="0"/>
        <v>273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">
        <v>59</v>
      </c>
      <c r="E6" s="9">
        <v>27</v>
      </c>
      <c r="F6" s="8">
        <v>21</v>
      </c>
      <c r="G6" s="8">
        <v>1</v>
      </c>
      <c r="H6" s="8">
        <f>SUM(D6:G6)</f>
        <v>108</v>
      </c>
      <c r="I6" s="10"/>
    </row>
    <row r="7" spans="1:9" x14ac:dyDescent="0.25">
      <c r="A7" s="112"/>
      <c r="B7" s="17" t="s">
        <v>38</v>
      </c>
      <c r="C7" s="12"/>
      <c r="D7" s="94">
        <v>18</v>
      </c>
      <c r="E7" s="9">
        <v>7</v>
      </c>
      <c r="F7" s="94">
        <v>2</v>
      </c>
      <c r="G7" s="94">
        <v>0</v>
      </c>
      <c r="H7" s="94">
        <f>SUM(D7:G7)</f>
        <v>27</v>
      </c>
      <c r="I7" s="10"/>
    </row>
    <row r="8" spans="1:9" x14ac:dyDescent="0.25">
      <c r="A8" s="112"/>
      <c r="B8" s="17" t="s">
        <v>10</v>
      </c>
      <c r="C8" s="12"/>
      <c r="D8" s="8">
        <v>3</v>
      </c>
      <c r="E8" s="9">
        <v>1</v>
      </c>
      <c r="F8" s="8">
        <v>0</v>
      </c>
      <c r="G8" s="8">
        <v>0</v>
      </c>
      <c r="H8" s="42">
        <f t="shared" ref="H8:H14" si="1">SUM(D8:G8)</f>
        <v>4</v>
      </c>
      <c r="I8" s="10"/>
    </row>
    <row r="9" spans="1:9" x14ac:dyDescent="0.25">
      <c r="A9" s="112"/>
      <c r="B9" s="18" t="s">
        <v>11</v>
      </c>
      <c r="C9" s="12"/>
      <c r="D9" s="8">
        <v>8</v>
      </c>
      <c r="E9" s="9">
        <v>2</v>
      </c>
      <c r="F9" s="8">
        <v>1</v>
      </c>
      <c r="G9" s="8">
        <v>0</v>
      </c>
      <c r="H9" s="42">
        <f t="shared" si="1"/>
        <v>11</v>
      </c>
      <c r="I9" s="10"/>
    </row>
    <row r="10" spans="1:9" x14ac:dyDescent="0.25">
      <c r="A10" s="112"/>
      <c r="B10" s="18" t="s">
        <v>32</v>
      </c>
      <c r="C10" s="12"/>
      <c r="D10" s="42">
        <v>18</v>
      </c>
      <c r="E10" s="9">
        <v>7</v>
      </c>
      <c r="F10" s="42">
        <v>4</v>
      </c>
      <c r="G10" s="42">
        <v>0</v>
      </c>
      <c r="H10" s="42">
        <f t="shared" si="1"/>
        <v>29</v>
      </c>
      <c r="I10" s="10"/>
    </row>
    <row r="11" spans="1:9" x14ac:dyDescent="0.25">
      <c r="A11" s="112"/>
      <c r="B11" s="18" t="s">
        <v>12</v>
      </c>
      <c r="C11" s="12"/>
      <c r="D11" s="8">
        <v>3</v>
      </c>
      <c r="E11" s="9">
        <v>3</v>
      </c>
      <c r="F11" s="8">
        <v>1</v>
      </c>
      <c r="G11" s="8">
        <v>0</v>
      </c>
      <c r="H11" s="42">
        <f t="shared" si="1"/>
        <v>7</v>
      </c>
      <c r="I11" s="10"/>
    </row>
    <row r="12" spans="1:9" x14ac:dyDescent="0.25">
      <c r="A12" s="112"/>
      <c r="B12" s="18" t="s">
        <v>70</v>
      </c>
      <c r="C12" s="12"/>
      <c r="D12" s="94">
        <v>0</v>
      </c>
      <c r="E12" s="9">
        <v>0</v>
      </c>
      <c r="F12" s="94">
        <v>0</v>
      </c>
      <c r="G12" s="94">
        <v>0</v>
      </c>
      <c r="H12" s="94">
        <f t="shared" si="1"/>
        <v>0</v>
      </c>
      <c r="I12" s="10"/>
    </row>
    <row r="13" spans="1:9" x14ac:dyDescent="0.25">
      <c r="A13" s="112"/>
      <c r="B13" s="18" t="s">
        <v>13</v>
      </c>
      <c r="C13" s="12"/>
      <c r="D13" s="8">
        <v>3</v>
      </c>
      <c r="E13" s="9">
        <v>0</v>
      </c>
      <c r="F13" s="8">
        <v>0</v>
      </c>
      <c r="G13" s="8">
        <v>0</v>
      </c>
      <c r="H13" s="42">
        <f t="shared" si="1"/>
        <v>3</v>
      </c>
      <c r="I13" s="10"/>
    </row>
    <row r="14" spans="1:9" x14ac:dyDescent="0.25">
      <c r="A14" s="112"/>
      <c r="B14" s="19" t="s">
        <v>14</v>
      </c>
      <c r="C14" s="12"/>
      <c r="D14" s="8">
        <f>D6+D7+D8+D9+D10</f>
        <v>106</v>
      </c>
      <c r="E14" s="94">
        <f t="shared" ref="E14:G14" si="2">E6+E7+E8+E9+E10</f>
        <v>44</v>
      </c>
      <c r="F14" s="94">
        <f t="shared" si="2"/>
        <v>28</v>
      </c>
      <c r="G14" s="94">
        <f t="shared" si="2"/>
        <v>1</v>
      </c>
      <c r="H14" s="42">
        <f t="shared" si="1"/>
        <v>179</v>
      </c>
      <c r="I14" s="10"/>
    </row>
    <row r="15" spans="1:9" x14ac:dyDescent="0.25">
      <c r="A15" s="113"/>
      <c r="B15" s="20" t="s">
        <v>15</v>
      </c>
      <c r="C15" s="12"/>
      <c r="D15" s="21">
        <f>D14/D2</f>
        <v>1.7666666666666666</v>
      </c>
      <c r="E15" s="21">
        <f t="shared" ref="E15:H15" si="3">E14/E2</f>
        <v>1.2941176470588236</v>
      </c>
      <c r="F15" s="21">
        <f t="shared" si="3"/>
        <v>1.1200000000000001</v>
      </c>
      <c r="G15" s="21" t="e">
        <f t="shared" si="3"/>
        <v>#DIV/0!</v>
      </c>
      <c r="H15" s="21">
        <f t="shared" si="3"/>
        <v>1.5042016806722689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8">
        <v>34</v>
      </c>
      <c r="E17" s="9">
        <v>12</v>
      </c>
      <c r="F17" s="8">
        <v>26</v>
      </c>
      <c r="G17" s="8">
        <v>1</v>
      </c>
      <c r="H17" s="8">
        <f>SUM(D17:G17)</f>
        <v>73</v>
      </c>
      <c r="I17" s="10"/>
    </row>
    <row r="18" spans="1:9" x14ac:dyDescent="0.25">
      <c r="A18" s="112"/>
      <c r="B18" s="17" t="s">
        <v>38</v>
      </c>
      <c r="C18" s="12"/>
      <c r="D18" s="94">
        <v>0</v>
      </c>
      <c r="E18" s="9">
        <v>0</v>
      </c>
      <c r="F18" s="94">
        <v>0</v>
      </c>
      <c r="G18" s="94">
        <v>0</v>
      </c>
      <c r="H18" s="94">
        <f>SUM(D18:G18)</f>
        <v>0</v>
      </c>
      <c r="I18" s="10"/>
    </row>
    <row r="19" spans="1:9" x14ac:dyDescent="0.25">
      <c r="A19" s="112"/>
      <c r="B19" s="17" t="s">
        <v>10</v>
      </c>
      <c r="C19" s="12"/>
      <c r="D19" s="8">
        <v>43</v>
      </c>
      <c r="E19" s="9">
        <v>10</v>
      </c>
      <c r="F19" s="8">
        <v>0</v>
      </c>
      <c r="G19" s="8">
        <v>0</v>
      </c>
      <c r="H19" s="42">
        <f t="shared" ref="H19:H24" si="4">SUM(D19:G19)</f>
        <v>53</v>
      </c>
      <c r="I19" s="10"/>
    </row>
    <row r="20" spans="1:9" x14ac:dyDescent="0.25">
      <c r="A20" s="112"/>
      <c r="B20" s="18" t="s">
        <v>11</v>
      </c>
      <c r="C20" s="12"/>
      <c r="D20" s="8">
        <v>15</v>
      </c>
      <c r="E20" s="9">
        <v>7</v>
      </c>
      <c r="F20" s="8">
        <v>5</v>
      </c>
      <c r="G20" s="8">
        <v>0</v>
      </c>
      <c r="H20" s="42">
        <f t="shared" si="4"/>
        <v>27</v>
      </c>
      <c r="I20" s="10"/>
    </row>
    <row r="21" spans="1:9" x14ac:dyDescent="0.25">
      <c r="A21" s="112"/>
      <c r="B21" s="18" t="s">
        <v>12</v>
      </c>
      <c r="C21" s="12"/>
      <c r="D21" s="8">
        <v>6</v>
      </c>
      <c r="E21" s="9">
        <v>3</v>
      </c>
      <c r="F21" s="8">
        <v>1</v>
      </c>
      <c r="G21" s="8">
        <v>1</v>
      </c>
      <c r="H21" s="42">
        <f t="shared" si="4"/>
        <v>11</v>
      </c>
      <c r="I21" s="10"/>
    </row>
    <row r="22" spans="1:9" x14ac:dyDescent="0.25">
      <c r="A22" s="112"/>
      <c r="B22" s="18" t="s">
        <v>70</v>
      </c>
      <c r="C22" s="12"/>
      <c r="D22" s="94">
        <v>0</v>
      </c>
      <c r="E22" s="9">
        <v>0</v>
      </c>
      <c r="F22" s="94">
        <v>4</v>
      </c>
      <c r="G22" s="94">
        <v>0</v>
      </c>
      <c r="H22" s="94">
        <f t="shared" si="4"/>
        <v>4</v>
      </c>
      <c r="I22" s="10"/>
    </row>
    <row r="23" spans="1:9" x14ac:dyDescent="0.25">
      <c r="A23" s="112"/>
      <c r="B23" s="18" t="s">
        <v>13</v>
      </c>
      <c r="C23" s="12"/>
      <c r="D23" s="8">
        <v>0</v>
      </c>
      <c r="E23" s="9">
        <v>0</v>
      </c>
      <c r="F23" s="8">
        <v>0</v>
      </c>
      <c r="G23" s="8">
        <v>0</v>
      </c>
      <c r="H23" s="42">
        <f t="shared" si="4"/>
        <v>0</v>
      </c>
      <c r="I23" s="10"/>
    </row>
    <row r="24" spans="1:9" x14ac:dyDescent="0.25">
      <c r="A24" s="112"/>
      <c r="B24" s="19" t="s">
        <v>14</v>
      </c>
      <c r="C24" s="12"/>
      <c r="D24" s="8">
        <f>D17+D18+D19+D20</f>
        <v>92</v>
      </c>
      <c r="E24" s="94">
        <f t="shared" ref="E24:G24" si="5">E17+E18+E19+E20</f>
        <v>29</v>
      </c>
      <c r="F24" s="94">
        <f t="shared" si="5"/>
        <v>31</v>
      </c>
      <c r="G24" s="94">
        <f t="shared" si="5"/>
        <v>1</v>
      </c>
      <c r="H24" s="42">
        <f t="shared" si="4"/>
        <v>153</v>
      </c>
      <c r="I24" s="10"/>
    </row>
    <row r="25" spans="1:9" x14ac:dyDescent="0.25">
      <c r="A25" s="113"/>
      <c r="B25" s="20" t="s">
        <v>15</v>
      </c>
      <c r="C25" s="12"/>
      <c r="D25" s="21">
        <f>D24/D3</f>
        <v>1</v>
      </c>
      <c r="E25" s="21">
        <f t="shared" ref="E25:G25" si="6">E24/E3</f>
        <v>0.93548387096774188</v>
      </c>
      <c r="F25" s="21">
        <f t="shared" si="6"/>
        <v>1.0333333333333334</v>
      </c>
      <c r="G25" s="21">
        <f t="shared" si="6"/>
        <v>1</v>
      </c>
      <c r="H25" s="21">
        <f>H24/H3</f>
        <v>0.99350649350649356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8" t="s">
        <v>17</v>
      </c>
      <c r="B27" s="18" t="s">
        <v>18</v>
      </c>
      <c r="C27" s="12"/>
      <c r="D27" s="8"/>
      <c r="E27" s="9"/>
      <c r="F27" s="8"/>
      <c r="G27" s="8"/>
      <c r="H27" s="8"/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1.216117216117216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09" t="s">
        <v>19</v>
      </c>
      <c r="C32" s="109"/>
      <c r="D32" s="109"/>
      <c r="E32" s="109"/>
      <c r="F32" s="109"/>
      <c r="I32" s="10"/>
    </row>
    <row r="33" spans="1:18" x14ac:dyDescent="0.25">
      <c r="A33" s="17"/>
      <c r="B33" s="110" t="s">
        <v>20</v>
      </c>
      <c r="C33" s="101"/>
      <c r="D33" s="101"/>
      <c r="E33" s="28"/>
      <c r="F33" s="28" t="s">
        <v>4</v>
      </c>
      <c r="I33" s="10"/>
    </row>
    <row r="34" spans="1:18" x14ac:dyDescent="0.25">
      <c r="A34" s="102" t="s">
        <v>21</v>
      </c>
      <c r="B34" s="101" t="s">
        <v>22</v>
      </c>
      <c r="C34" s="101"/>
      <c r="D34" s="101"/>
      <c r="E34" s="17"/>
      <c r="F34" s="17"/>
      <c r="I34" s="10"/>
    </row>
    <row r="35" spans="1:18" x14ac:dyDescent="0.25">
      <c r="A35" s="102"/>
      <c r="B35" s="103" t="s">
        <v>23</v>
      </c>
      <c r="C35" s="104"/>
      <c r="D35" s="105"/>
      <c r="E35" s="17"/>
      <c r="F35" s="17"/>
      <c r="I35" s="10"/>
    </row>
    <row r="36" spans="1:18" x14ac:dyDescent="0.25">
      <c r="A36" s="102"/>
      <c r="B36" s="30" t="s">
        <v>24</v>
      </c>
      <c r="C36" s="31"/>
      <c r="D36" s="32"/>
      <c r="E36" s="17"/>
      <c r="F36" s="17"/>
      <c r="I36" s="10"/>
    </row>
    <row r="37" spans="1:18" x14ac:dyDescent="0.25">
      <c r="A37" s="102"/>
      <c r="B37" s="101" t="s">
        <v>25</v>
      </c>
      <c r="C37" s="101"/>
      <c r="D37" s="101"/>
      <c r="E37" s="17"/>
      <c r="F37" s="17"/>
    </row>
    <row r="38" spans="1:18" x14ac:dyDescent="0.25">
      <c r="A38" s="102"/>
      <c r="B38" s="103" t="s">
        <v>26</v>
      </c>
      <c r="C38" s="104"/>
      <c r="D38" s="105"/>
      <c r="E38" s="17"/>
      <c r="F38" s="17"/>
    </row>
    <row r="39" spans="1:18" x14ac:dyDescent="0.25">
      <c r="A39" s="102"/>
      <c r="B39" s="101" t="s">
        <v>27</v>
      </c>
      <c r="C39" s="101"/>
      <c r="D39" s="101"/>
      <c r="E39" s="17"/>
      <c r="F39" s="17"/>
    </row>
    <row r="40" spans="1:18" s="26" customFormat="1" x14ac:dyDescent="0.25">
      <c r="A40" s="17"/>
      <c r="B40" s="101"/>
      <c r="C40" s="101"/>
      <c r="D40" s="101"/>
      <c r="E40" s="28" t="s">
        <v>4</v>
      </c>
      <c r="F40" s="28">
        <f>SUM(F34:F39)</f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 t="s">
        <v>28</v>
      </c>
      <c r="B41" s="101" t="s">
        <v>22</v>
      </c>
      <c r="C41" s="101"/>
      <c r="D41" s="101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02"/>
      <c r="B42" s="101" t="s">
        <v>23</v>
      </c>
      <c r="C42" s="101"/>
      <c r="D42" s="101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02"/>
      <c r="B43" s="101" t="s">
        <v>24</v>
      </c>
      <c r="C43" s="101"/>
      <c r="D43" s="101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02"/>
      <c r="B44" s="103" t="s">
        <v>25</v>
      </c>
      <c r="C44" s="104"/>
      <c r="D44" s="105"/>
      <c r="E44" s="17"/>
      <c r="F44" s="17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02"/>
      <c r="B45" s="103" t="s">
        <v>26</v>
      </c>
      <c r="C45" s="104"/>
      <c r="D45" s="105"/>
      <c r="E45" s="17"/>
      <c r="F45" s="17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02"/>
      <c r="B46" s="101" t="s">
        <v>27</v>
      </c>
      <c r="C46" s="101"/>
      <c r="D46" s="101"/>
      <c r="E46" s="17"/>
      <c r="F46" s="17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s="26" customFormat="1" x14ac:dyDescent="0.25">
      <c r="A47" s="17"/>
      <c r="B47" s="101"/>
      <c r="C47" s="101"/>
      <c r="D47" s="101"/>
      <c r="E47" s="28" t="s">
        <v>4</v>
      </c>
      <c r="F47" s="28">
        <f>SUM(F41:F46)</f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</row>
  </sheetData>
  <mergeCells count="24">
    <mergeCell ref="A17:A25"/>
    <mergeCell ref="A1:B1"/>
    <mergeCell ref="A2:B2"/>
    <mergeCell ref="A3:B3"/>
    <mergeCell ref="A4:B4"/>
    <mergeCell ref="A6:A15"/>
    <mergeCell ref="D29:H29"/>
    <mergeCell ref="B32:F32"/>
    <mergeCell ref="B33:D33"/>
    <mergeCell ref="A34:A39"/>
    <mergeCell ref="B34:D34"/>
    <mergeCell ref="B35:D35"/>
    <mergeCell ref="B37:D37"/>
    <mergeCell ref="B38:D38"/>
    <mergeCell ref="B39:D39"/>
    <mergeCell ref="B47:D47"/>
    <mergeCell ref="B40:D40"/>
    <mergeCell ref="A41:A46"/>
    <mergeCell ref="B41:D41"/>
    <mergeCell ref="B42:D42"/>
    <mergeCell ref="B43:D43"/>
    <mergeCell ref="B44:D44"/>
    <mergeCell ref="B45:D45"/>
    <mergeCell ref="B46:D46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6"/>
  <sheetViews>
    <sheetView tabSelected="1" view="pageLayout" zoomScaleNormal="100" workbookViewId="0">
      <selection activeCell="O35" sqref="O35"/>
    </sheetView>
  </sheetViews>
  <sheetFormatPr defaultRowHeight="15" x14ac:dyDescent="0.25"/>
  <cols>
    <col min="1" max="1" width="23.85546875" bestFit="1" customWidth="1"/>
  </cols>
  <sheetData>
    <row r="1" spans="1:16" x14ac:dyDescent="0.25">
      <c r="A1" s="51"/>
      <c r="B1" s="53"/>
      <c r="C1" s="2" t="s">
        <v>43</v>
      </c>
      <c r="D1" s="3" t="s">
        <v>44</v>
      </c>
      <c r="E1" s="2" t="s">
        <v>45</v>
      </c>
      <c r="F1" s="2" t="s">
        <v>46</v>
      </c>
      <c r="G1" s="4" t="s">
        <v>47</v>
      </c>
      <c r="H1" s="4" t="s">
        <v>48</v>
      </c>
      <c r="I1" s="4" t="s">
        <v>49</v>
      </c>
      <c r="J1" s="4" t="s">
        <v>50</v>
      </c>
      <c r="K1" s="4" t="s">
        <v>51</v>
      </c>
      <c r="L1" s="4" t="s">
        <v>52</v>
      </c>
      <c r="M1" s="4" t="s">
        <v>53</v>
      </c>
      <c r="N1" s="4" t="s">
        <v>54</v>
      </c>
      <c r="O1" s="4" t="s">
        <v>55</v>
      </c>
      <c r="P1" s="7"/>
    </row>
    <row r="2" spans="1:16" x14ac:dyDescent="0.25">
      <c r="A2" s="50" t="s">
        <v>6</v>
      </c>
      <c r="B2" s="56"/>
      <c r="C2" s="49">
        <v>165</v>
      </c>
      <c r="D2" s="9">
        <v>149</v>
      </c>
      <c r="E2" s="49">
        <v>170</v>
      </c>
      <c r="F2" s="49">
        <v>185</v>
      </c>
      <c r="G2" s="49">
        <v>176</v>
      </c>
      <c r="H2" s="49">
        <v>162</v>
      </c>
      <c r="I2" s="49">
        <v>171</v>
      </c>
      <c r="J2" s="49">
        <v>156</v>
      </c>
      <c r="K2" s="49">
        <v>136</v>
      </c>
      <c r="L2" s="49">
        <v>150</v>
      </c>
      <c r="M2" s="49">
        <v>171</v>
      </c>
      <c r="N2" s="49">
        <v>154</v>
      </c>
      <c r="O2" s="50">
        <f>SUM(C2:N2)</f>
        <v>1945</v>
      </c>
      <c r="P2" s="57"/>
    </row>
    <row r="3" spans="1:16" x14ac:dyDescent="0.25">
      <c r="A3" s="50" t="s">
        <v>5</v>
      </c>
      <c r="B3" s="12"/>
      <c r="C3" s="49">
        <v>133</v>
      </c>
      <c r="D3" s="9">
        <v>152</v>
      </c>
      <c r="E3" s="49">
        <v>190</v>
      </c>
      <c r="F3" s="49">
        <v>187</v>
      </c>
      <c r="G3" s="49">
        <v>304</v>
      </c>
      <c r="H3" s="50">
        <v>258</v>
      </c>
      <c r="I3" s="50">
        <v>257</v>
      </c>
      <c r="J3" s="50">
        <v>259</v>
      </c>
      <c r="K3" s="50">
        <v>205</v>
      </c>
      <c r="L3" s="50">
        <v>251</v>
      </c>
      <c r="M3" s="50">
        <v>179</v>
      </c>
      <c r="N3" s="50">
        <v>119</v>
      </c>
      <c r="O3" s="50">
        <f>SUM(C3:N3)</f>
        <v>2494</v>
      </c>
      <c r="P3" s="57"/>
    </row>
    <row r="4" spans="1:16" x14ac:dyDescent="0.25">
      <c r="A4" s="58" t="s">
        <v>7</v>
      </c>
      <c r="B4" s="59"/>
      <c r="C4" s="60">
        <f t="shared" ref="C4:N4" si="0">SUM(C2:C3)</f>
        <v>298</v>
      </c>
      <c r="D4" s="60">
        <f t="shared" si="0"/>
        <v>301</v>
      </c>
      <c r="E4" s="60">
        <f t="shared" si="0"/>
        <v>360</v>
      </c>
      <c r="F4" s="60">
        <f t="shared" si="0"/>
        <v>372</v>
      </c>
      <c r="G4" s="60">
        <f t="shared" si="0"/>
        <v>480</v>
      </c>
      <c r="H4" s="60">
        <f t="shared" si="0"/>
        <v>420</v>
      </c>
      <c r="I4" s="60">
        <f t="shared" si="0"/>
        <v>428</v>
      </c>
      <c r="J4" s="60">
        <f t="shared" si="0"/>
        <v>415</v>
      </c>
      <c r="K4" s="60">
        <f t="shared" si="0"/>
        <v>341</v>
      </c>
      <c r="L4" s="60">
        <f t="shared" si="0"/>
        <v>401</v>
      </c>
      <c r="M4" s="60">
        <f t="shared" si="0"/>
        <v>350</v>
      </c>
      <c r="N4" s="60">
        <f t="shared" si="0"/>
        <v>273</v>
      </c>
      <c r="O4" s="58">
        <f>SUM(C4:N4)</f>
        <v>4439</v>
      </c>
      <c r="P4" s="57"/>
    </row>
    <row r="5" spans="1:16" x14ac:dyDescent="0.25">
      <c r="A5" s="49" t="s">
        <v>56</v>
      </c>
      <c r="B5" s="12"/>
      <c r="C5" s="49">
        <v>0</v>
      </c>
      <c r="D5" s="9">
        <v>1</v>
      </c>
      <c r="E5" s="49">
        <v>5</v>
      </c>
      <c r="F5" s="49">
        <v>3</v>
      </c>
      <c r="G5" s="49">
        <v>1</v>
      </c>
      <c r="H5" s="50">
        <v>3</v>
      </c>
      <c r="I5" s="50">
        <v>0</v>
      </c>
      <c r="J5" s="50">
        <v>0</v>
      </c>
      <c r="K5" s="50">
        <v>0</v>
      </c>
      <c r="L5" s="50">
        <v>3</v>
      </c>
      <c r="M5" s="50">
        <v>3</v>
      </c>
      <c r="N5" s="50">
        <v>0</v>
      </c>
      <c r="O5" s="50">
        <f>SUM(C5:N5)</f>
        <v>19</v>
      </c>
      <c r="P5" s="57"/>
    </row>
    <row r="6" spans="1:16" x14ac:dyDescent="0.25">
      <c r="A6" s="61"/>
      <c r="B6" s="62"/>
      <c r="C6" s="16"/>
      <c r="D6" s="16"/>
      <c r="E6" s="16"/>
      <c r="F6" s="16"/>
      <c r="G6" s="16"/>
      <c r="H6" s="63"/>
      <c r="I6" s="63"/>
      <c r="J6" s="63"/>
      <c r="K6" s="63"/>
      <c r="L6" s="63"/>
      <c r="M6" s="63"/>
      <c r="N6" s="63"/>
      <c r="O6" s="63"/>
      <c r="P6" s="64"/>
    </row>
    <row r="7" spans="1:16" x14ac:dyDescent="0.25">
      <c r="A7" s="65"/>
      <c r="B7" s="10"/>
      <c r="C7" s="27"/>
      <c r="D7" s="27"/>
      <c r="E7" s="27"/>
      <c r="F7" s="27"/>
      <c r="G7" s="27"/>
      <c r="H7" s="66"/>
      <c r="I7" s="66"/>
      <c r="J7" s="66"/>
      <c r="K7" s="66"/>
      <c r="L7" s="66"/>
      <c r="M7" s="66"/>
      <c r="N7" s="66"/>
      <c r="O7" s="66"/>
      <c r="P7" s="10"/>
    </row>
    <row r="8" spans="1:16" x14ac:dyDescent="0.25">
      <c r="A8" s="67" t="s">
        <v>57</v>
      </c>
      <c r="B8" s="62"/>
      <c r="C8" s="2" t="s">
        <v>43</v>
      </c>
      <c r="D8" s="3" t="s">
        <v>44</v>
      </c>
      <c r="E8" s="2" t="s">
        <v>45</v>
      </c>
      <c r="F8" s="2" t="s">
        <v>46</v>
      </c>
      <c r="G8" s="4" t="s">
        <v>47</v>
      </c>
      <c r="H8" s="4" t="s">
        <v>48</v>
      </c>
      <c r="I8" s="4" t="s">
        <v>49</v>
      </c>
      <c r="J8" s="4" t="s">
        <v>50</v>
      </c>
      <c r="K8" s="4" t="s">
        <v>51</v>
      </c>
      <c r="L8" s="4" t="s">
        <v>52</v>
      </c>
      <c r="M8" s="4" t="s">
        <v>53</v>
      </c>
      <c r="N8" s="4" t="s">
        <v>54</v>
      </c>
      <c r="O8" s="68" t="s">
        <v>4</v>
      </c>
      <c r="P8" s="69" t="s">
        <v>58</v>
      </c>
    </row>
    <row r="9" spans="1:16" x14ac:dyDescent="0.25">
      <c r="A9" s="17" t="s">
        <v>9</v>
      </c>
      <c r="B9" s="62"/>
      <c r="C9" s="49">
        <v>63</v>
      </c>
      <c r="D9" s="49">
        <v>58</v>
      </c>
      <c r="E9" s="49">
        <v>84</v>
      </c>
      <c r="F9" s="49">
        <v>72</v>
      </c>
      <c r="G9" s="49">
        <v>91</v>
      </c>
      <c r="H9" s="9">
        <v>83</v>
      </c>
      <c r="I9" s="50">
        <v>95</v>
      </c>
      <c r="J9" s="50">
        <v>79</v>
      </c>
      <c r="K9" s="50">
        <v>58</v>
      </c>
      <c r="L9" s="50">
        <v>75</v>
      </c>
      <c r="M9" s="50">
        <v>52</v>
      </c>
      <c r="N9" s="70">
        <v>73</v>
      </c>
      <c r="O9" s="52">
        <f>SUM(C9:N9)</f>
        <v>883</v>
      </c>
      <c r="P9" s="71">
        <f>O9/O2</f>
        <v>0.45398457583547558</v>
      </c>
    </row>
    <row r="10" spans="1:16" x14ac:dyDescent="0.25">
      <c r="A10" s="17" t="s">
        <v>33</v>
      </c>
      <c r="B10" s="62"/>
      <c r="C10" s="49">
        <v>3</v>
      </c>
      <c r="D10" s="49">
        <v>4</v>
      </c>
      <c r="E10" s="49">
        <v>6</v>
      </c>
      <c r="F10" s="49">
        <v>2</v>
      </c>
      <c r="G10" s="49">
        <v>3</v>
      </c>
      <c r="H10" s="9">
        <v>1</v>
      </c>
      <c r="I10" s="50">
        <v>6</v>
      </c>
      <c r="J10" s="50">
        <v>3</v>
      </c>
      <c r="K10" s="50">
        <v>3</v>
      </c>
      <c r="L10" s="50">
        <v>6</v>
      </c>
      <c r="M10" s="50">
        <v>4</v>
      </c>
      <c r="N10" s="70">
        <v>0</v>
      </c>
      <c r="O10" s="52">
        <f>SUM(C10:N10)</f>
        <v>41</v>
      </c>
      <c r="P10" s="71">
        <f>O10/O2</f>
        <v>2.1079691516709513E-2</v>
      </c>
    </row>
    <row r="11" spans="1:16" x14ac:dyDescent="0.25">
      <c r="A11" s="17" t="s">
        <v>10</v>
      </c>
      <c r="B11" s="62"/>
      <c r="C11" s="49">
        <v>67</v>
      </c>
      <c r="D11" s="49">
        <v>52</v>
      </c>
      <c r="E11" s="49">
        <v>58</v>
      </c>
      <c r="F11" s="49">
        <v>61</v>
      </c>
      <c r="G11" s="49">
        <v>46</v>
      </c>
      <c r="H11" s="9">
        <v>46</v>
      </c>
      <c r="I11" s="50">
        <v>55</v>
      </c>
      <c r="J11" s="50">
        <v>48</v>
      </c>
      <c r="K11" s="50">
        <v>49</v>
      </c>
      <c r="L11" s="50">
        <v>59</v>
      </c>
      <c r="M11" s="50">
        <v>47</v>
      </c>
      <c r="N11" s="70">
        <v>53</v>
      </c>
      <c r="O11" s="52">
        <f>SUM(C11:N11)</f>
        <v>641</v>
      </c>
      <c r="P11" s="71">
        <f>O11/O2</f>
        <v>0.32956298200514139</v>
      </c>
    </row>
    <row r="12" spans="1:16" x14ac:dyDescent="0.25">
      <c r="A12" s="18" t="s">
        <v>11</v>
      </c>
      <c r="B12" s="62"/>
      <c r="C12" s="49">
        <v>34</v>
      </c>
      <c r="D12" s="49">
        <v>16</v>
      </c>
      <c r="E12" s="49">
        <v>5</v>
      </c>
      <c r="F12" s="49">
        <v>32</v>
      </c>
      <c r="G12" s="49">
        <v>30</v>
      </c>
      <c r="H12" s="9">
        <v>7</v>
      </c>
      <c r="I12" s="50">
        <v>8</v>
      </c>
      <c r="J12" s="50">
        <v>10</v>
      </c>
      <c r="K12" s="50">
        <v>1</v>
      </c>
      <c r="L12" s="50">
        <v>10</v>
      </c>
      <c r="M12" s="50">
        <v>6</v>
      </c>
      <c r="N12" s="70">
        <v>27</v>
      </c>
      <c r="O12" s="52">
        <f>SUM(C12:N12)</f>
        <v>186</v>
      </c>
      <c r="P12" s="71">
        <f>O12/O2</f>
        <v>9.5629820051413877E-2</v>
      </c>
    </row>
    <row r="13" spans="1:16" x14ac:dyDescent="0.25">
      <c r="A13" s="34" t="s">
        <v>30</v>
      </c>
      <c r="B13" s="72"/>
      <c r="C13" s="73">
        <f t="shared" ref="C13:O13" si="1">SUM(C9:C12)</f>
        <v>167</v>
      </c>
      <c r="D13" s="73">
        <f t="shared" si="1"/>
        <v>130</v>
      </c>
      <c r="E13" s="73">
        <f t="shared" si="1"/>
        <v>153</v>
      </c>
      <c r="F13" s="73">
        <f t="shared" si="1"/>
        <v>167</v>
      </c>
      <c r="G13" s="73">
        <f t="shared" si="1"/>
        <v>170</v>
      </c>
      <c r="H13" s="73">
        <f t="shared" si="1"/>
        <v>137</v>
      </c>
      <c r="I13" s="73">
        <f t="shared" si="1"/>
        <v>164</v>
      </c>
      <c r="J13" s="73">
        <f t="shared" si="1"/>
        <v>140</v>
      </c>
      <c r="K13" s="73">
        <f t="shared" si="1"/>
        <v>111</v>
      </c>
      <c r="L13" s="73">
        <f t="shared" si="1"/>
        <v>150</v>
      </c>
      <c r="M13" s="73">
        <f t="shared" si="1"/>
        <v>109</v>
      </c>
      <c r="N13" s="73">
        <f t="shared" si="1"/>
        <v>153</v>
      </c>
      <c r="O13" s="73">
        <f t="shared" si="1"/>
        <v>1751</v>
      </c>
      <c r="P13" s="74">
        <f>O13/O2</f>
        <v>0.9002570694087404</v>
      </c>
    </row>
    <row r="14" spans="1:16" x14ac:dyDescent="0.25">
      <c r="A14" s="18" t="s">
        <v>12</v>
      </c>
      <c r="B14" s="62"/>
      <c r="C14" s="49">
        <v>4</v>
      </c>
      <c r="D14" s="49">
        <v>13</v>
      </c>
      <c r="E14" s="49">
        <v>5</v>
      </c>
      <c r="F14" s="49">
        <v>4</v>
      </c>
      <c r="G14" s="49">
        <v>12</v>
      </c>
      <c r="H14" s="9">
        <v>20</v>
      </c>
      <c r="I14" s="50">
        <v>7</v>
      </c>
      <c r="J14" s="50">
        <v>24</v>
      </c>
      <c r="K14" s="50">
        <v>3</v>
      </c>
      <c r="L14" s="50">
        <v>12</v>
      </c>
      <c r="M14" s="50">
        <v>36</v>
      </c>
      <c r="N14" s="70">
        <v>11</v>
      </c>
      <c r="O14" s="52">
        <f>SUM(C14:N14)</f>
        <v>151</v>
      </c>
      <c r="P14" s="71">
        <f>O14/O2</f>
        <v>7.7634961439588687E-2</v>
      </c>
    </row>
    <row r="15" spans="1:16" s="98" customFormat="1" x14ac:dyDescent="0.25">
      <c r="A15" s="95" t="s">
        <v>71</v>
      </c>
      <c r="B15" s="96"/>
      <c r="C15" s="97">
        <f>C14/C2</f>
        <v>2.4242424242424242E-2</v>
      </c>
      <c r="D15" s="97">
        <f t="shared" ref="D15:N15" si="2">D14/D2</f>
        <v>8.7248322147651006E-2</v>
      </c>
      <c r="E15" s="97">
        <f t="shared" si="2"/>
        <v>2.9411764705882353E-2</v>
      </c>
      <c r="F15" s="97">
        <f t="shared" si="2"/>
        <v>2.1621621621621623E-2</v>
      </c>
      <c r="G15" s="97">
        <f t="shared" si="2"/>
        <v>6.8181818181818177E-2</v>
      </c>
      <c r="H15" s="97">
        <f t="shared" si="2"/>
        <v>0.12345679012345678</v>
      </c>
      <c r="I15" s="97">
        <f t="shared" si="2"/>
        <v>4.0935672514619881E-2</v>
      </c>
      <c r="J15" s="97">
        <f t="shared" si="2"/>
        <v>0.15384615384615385</v>
      </c>
      <c r="K15" s="97">
        <f t="shared" si="2"/>
        <v>2.2058823529411766E-2</v>
      </c>
      <c r="L15" s="97">
        <f t="shared" si="2"/>
        <v>0.08</v>
      </c>
      <c r="M15" s="97">
        <f t="shared" si="2"/>
        <v>0.21052631578947367</v>
      </c>
      <c r="N15" s="97">
        <f t="shared" si="2"/>
        <v>7.1428571428571425E-2</v>
      </c>
      <c r="O15" s="97">
        <f>O14/O2</f>
        <v>7.7634961439588687E-2</v>
      </c>
      <c r="P15" s="99">
        <f>O14/O2</f>
        <v>7.7634961439588687E-2</v>
      </c>
    </row>
    <row r="16" spans="1:16" x14ac:dyDescent="0.25">
      <c r="A16" s="18" t="s">
        <v>13</v>
      </c>
      <c r="B16" s="62"/>
      <c r="C16" s="49">
        <v>0</v>
      </c>
      <c r="D16" s="49">
        <v>0</v>
      </c>
      <c r="E16" s="49">
        <v>0</v>
      </c>
      <c r="F16" s="49">
        <v>1</v>
      </c>
      <c r="G16" s="49">
        <v>0</v>
      </c>
      <c r="H16" s="9">
        <v>0</v>
      </c>
      <c r="I16" s="50">
        <v>1</v>
      </c>
      <c r="J16" s="50">
        <v>0</v>
      </c>
      <c r="K16" s="50">
        <v>0</v>
      </c>
      <c r="L16" s="50">
        <v>0</v>
      </c>
      <c r="M16" s="50">
        <v>0</v>
      </c>
      <c r="N16" s="70">
        <v>0</v>
      </c>
      <c r="O16" s="52">
        <f>SUM(C16:N16)</f>
        <v>2</v>
      </c>
      <c r="P16" s="71">
        <f>O16/O2</f>
        <v>1.0282776349614395E-3</v>
      </c>
    </row>
    <row r="17" spans="1:16" x14ac:dyDescent="0.25">
      <c r="A17" s="18" t="s">
        <v>34</v>
      </c>
      <c r="B17" s="62"/>
      <c r="C17" s="49">
        <v>4</v>
      </c>
      <c r="D17" s="49">
        <v>8</v>
      </c>
      <c r="E17" s="49">
        <v>3</v>
      </c>
      <c r="F17" s="49">
        <v>4</v>
      </c>
      <c r="G17" s="49">
        <v>2</v>
      </c>
      <c r="H17" s="9">
        <v>0</v>
      </c>
      <c r="I17" s="50">
        <v>11</v>
      </c>
      <c r="J17" s="50">
        <v>9</v>
      </c>
      <c r="K17" s="50">
        <v>6</v>
      </c>
      <c r="L17" s="50">
        <v>7</v>
      </c>
      <c r="M17" s="50">
        <v>7</v>
      </c>
      <c r="N17" s="70">
        <v>4</v>
      </c>
      <c r="O17" s="52">
        <f>SUM(C17:N17)</f>
        <v>65</v>
      </c>
      <c r="P17" s="71">
        <f>O17/O2</f>
        <v>3.3419023136246784E-2</v>
      </c>
    </row>
    <row r="18" spans="1:16" x14ac:dyDescent="0.25">
      <c r="A18" s="61" t="s">
        <v>59</v>
      </c>
      <c r="B18" s="62"/>
      <c r="C18" s="16">
        <f>C13+C14+C16+C17</f>
        <v>175</v>
      </c>
      <c r="D18" s="16">
        <f t="shared" ref="D18:O18" si="3">D13+D14+D16+D17</f>
        <v>151</v>
      </c>
      <c r="E18" s="16">
        <f t="shared" si="3"/>
        <v>161</v>
      </c>
      <c r="F18" s="16">
        <f t="shared" si="3"/>
        <v>176</v>
      </c>
      <c r="G18" s="16">
        <f t="shared" si="3"/>
        <v>184</v>
      </c>
      <c r="H18" s="16">
        <f t="shared" si="3"/>
        <v>157</v>
      </c>
      <c r="I18" s="16">
        <f t="shared" si="3"/>
        <v>183</v>
      </c>
      <c r="J18" s="16">
        <f t="shared" si="3"/>
        <v>173</v>
      </c>
      <c r="K18" s="16">
        <f t="shared" si="3"/>
        <v>120</v>
      </c>
      <c r="L18" s="16">
        <f t="shared" si="3"/>
        <v>169</v>
      </c>
      <c r="M18" s="16">
        <f t="shared" si="3"/>
        <v>152</v>
      </c>
      <c r="N18" s="16">
        <f t="shared" si="3"/>
        <v>168</v>
      </c>
      <c r="O18" s="16">
        <f t="shared" si="3"/>
        <v>1969</v>
      </c>
      <c r="P18" s="71">
        <f>O18/O2</f>
        <v>1.0123393316195373</v>
      </c>
    </row>
    <row r="19" spans="1:16" x14ac:dyDescent="0.25">
      <c r="A19" s="25"/>
      <c r="B19" s="11"/>
      <c r="C19" s="26"/>
      <c r="D19" s="27"/>
      <c r="E19" s="26"/>
      <c r="F19" s="26"/>
      <c r="G19" s="26"/>
      <c r="H19" s="75"/>
      <c r="I19" s="75"/>
      <c r="J19" s="75"/>
      <c r="K19" s="75"/>
      <c r="L19" s="75"/>
      <c r="M19" s="75"/>
      <c r="N19" s="76"/>
      <c r="O19" s="75"/>
      <c r="P19" s="17"/>
    </row>
    <row r="20" spans="1:16" x14ac:dyDescent="0.25">
      <c r="A20" s="67" t="s">
        <v>60</v>
      </c>
      <c r="B20" s="62"/>
      <c r="C20" s="2" t="s">
        <v>43</v>
      </c>
      <c r="D20" s="3" t="s">
        <v>44</v>
      </c>
      <c r="E20" s="2" t="s">
        <v>45</v>
      </c>
      <c r="F20" s="2" t="s">
        <v>46</v>
      </c>
      <c r="G20" s="4" t="s">
        <v>47</v>
      </c>
      <c r="H20" s="4" t="s">
        <v>48</v>
      </c>
      <c r="I20" s="4" t="s">
        <v>49</v>
      </c>
      <c r="J20" s="4" t="s">
        <v>50</v>
      </c>
      <c r="K20" s="4" t="s">
        <v>51</v>
      </c>
      <c r="L20" s="4" t="s">
        <v>52</v>
      </c>
      <c r="M20" s="4" t="s">
        <v>53</v>
      </c>
      <c r="N20" s="4" t="s">
        <v>54</v>
      </c>
      <c r="O20" s="68" t="s">
        <v>4</v>
      </c>
      <c r="P20" s="69" t="s">
        <v>58</v>
      </c>
    </row>
    <row r="21" spans="1:16" x14ac:dyDescent="0.25">
      <c r="A21" s="17" t="s">
        <v>9</v>
      </c>
      <c r="B21" s="62"/>
      <c r="C21" s="49">
        <v>29</v>
      </c>
      <c r="D21" s="49">
        <v>37</v>
      </c>
      <c r="E21" s="49">
        <v>47</v>
      </c>
      <c r="F21" s="49">
        <v>34</v>
      </c>
      <c r="G21" s="49">
        <v>37</v>
      </c>
      <c r="H21" s="9">
        <v>115</v>
      </c>
      <c r="I21" s="50">
        <v>106</v>
      </c>
      <c r="J21" s="50">
        <v>126</v>
      </c>
      <c r="K21" s="50">
        <v>95</v>
      </c>
      <c r="L21" s="50">
        <v>70</v>
      </c>
      <c r="M21" s="50">
        <v>72</v>
      </c>
      <c r="N21" s="70">
        <v>108</v>
      </c>
      <c r="O21" s="52">
        <f t="shared" ref="O21:O30" si="4">SUM(C21:N21)</f>
        <v>876</v>
      </c>
      <c r="P21" s="71">
        <f>O21/O3</f>
        <v>0.35124298315958302</v>
      </c>
    </row>
    <row r="22" spans="1:16" x14ac:dyDescent="0.25">
      <c r="A22" s="17" t="s">
        <v>33</v>
      </c>
      <c r="B22" s="62"/>
      <c r="C22" s="49">
        <v>14</v>
      </c>
      <c r="D22" s="49">
        <v>11</v>
      </c>
      <c r="E22" s="49">
        <v>14</v>
      </c>
      <c r="F22" s="49">
        <v>5</v>
      </c>
      <c r="G22" s="49">
        <v>8</v>
      </c>
      <c r="H22" s="9">
        <v>30</v>
      </c>
      <c r="I22" s="50">
        <v>26</v>
      </c>
      <c r="J22" s="50">
        <v>13</v>
      </c>
      <c r="K22" s="50">
        <v>29</v>
      </c>
      <c r="L22" s="50">
        <v>18</v>
      </c>
      <c r="M22" s="50">
        <v>26</v>
      </c>
      <c r="N22" s="70">
        <v>27</v>
      </c>
      <c r="O22" s="52">
        <f t="shared" si="4"/>
        <v>221</v>
      </c>
      <c r="P22" s="71">
        <f>O22/O3</f>
        <v>8.8612670408981561E-2</v>
      </c>
    </row>
    <row r="23" spans="1:16" x14ac:dyDescent="0.25">
      <c r="A23" s="17" t="s">
        <v>10</v>
      </c>
      <c r="B23" s="62"/>
      <c r="C23" s="49">
        <v>6</v>
      </c>
      <c r="D23" s="49">
        <v>2</v>
      </c>
      <c r="E23" s="49">
        <v>8</v>
      </c>
      <c r="F23" s="49">
        <v>2</v>
      </c>
      <c r="G23" s="49">
        <v>6</v>
      </c>
      <c r="H23" s="9">
        <v>4</v>
      </c>
      <c r="I23" s="50">
        <v>2</v>
      </c>
      <c r="J23" s="50">
        <v>13</v>
      </c>
      <c r="K23" s="50">
        <v>6</v>
      </c>
      <c r="L23" s="50">
        <v>5</v>
      </c>
      <c r="M23" s="50">
        <v>5</v>
      </c>
      <c r="N23" s="70">
        <v>4</v>
      </c>
      <c r="O23" s="52">
        <f t="shared" si="4"/>
        <v>63</v>
      </c>
      <c r="P23" s="71">
        <f>O23/O3</f>
        <v>2.5260625501202887E-2</v>
      </c>
    </row>
    <row r="24" spans="1:16" x14ac:dyDescent="0.25">
      <c r="A24" s="18" t="s">
        <v>11</v>
      </c>
      <c r="B24" s="62"/>
      <c r="C24" s="49">
        <v>6</v>
      </c>
      <c r="D24" s="49">
        <v>4</v>
      </c>
      <c r="E24" s="49">
        <v>17</v>
      </c>
      <c r="F24" s="49">
        <v>7</v>
      </c>
      <c r="G24" s="49">
        <v>2</v>
      </c>
      <c r="H24" s="9">
        <v>6</v>
      </c>
      <c r="I24" s="50">
        <v>1</v>
      </c>
      <c r="J24" s="50">
        <v>1</v>
      </c>
      <c r="K24" s="50">
        <v>1</v>
      </c>
      <c r="L24" s="50">
        <v>1</v>
      </c>
      <c r="M24" s="50">
        <v>2</v>
      </c>
      <c r="N24" s="70">
        <v>11</v>
      </c>
      <c r="O24" s="52">
        <f t="shared" si="4"/>
        <v>59</v>
      </c>
      <c r="P24" s="71">
        <f>O24/O3</f>
        <v>2.3656776263031275E-2</v>
      </c>
    </row>
    <row r="25" spans="1:16" x14ac:dyDescent="0.25">
      <c r="A25" s="18" t="s">
        <v>32</v>
      </c>
      <c r="B25" s="62"/>
      <c r="C25" s="49">
        <v>50</v>
      </c>
      <c r="D25" s="49">
        <v>62</v>
      </c>
      <c r="E25" s="49">
        <v>61</v>
      </c>
      <c r="F25" s="49">
        <v>57</v>
      </c>
      <c r="G25" s="49">
        <v>58</v>
      </c>
      <c r="H25" s="9">
        <v>47</v>
      </c>
      <c r="I25" s="50">
        <v>43</v>
      </c>
      <c r="J25" s="50">
        <v>61</v>
      </c>
      <c r="K25" s="50">
        <v>70</v>
      </c>
      <c r="L25" s="50">
        <v>60</v>
      </c>
      <c r="M25" s="50">
        <v>96</v>
      </c>
      <c r="N25" s="70">
        <v>29</v>
      </c>
      <c r="O25" s="52">
        <f t="shared" si="4"/>
        <v>694</v>
      </c>
      <c r="P25" s="71">
        <f>O25/O3</f>
        <v>0.27826784282277467</v>
      </c>
    </row>
    <row r="26" spans="1:16" x14ac:dyDescent="0.25">
      <c r="A26" s="34" t="s">
        <v>30</v>
      </c>
      <c r="B26" s="72"/>
      <c r="C26" s="73">
        <f t="shared" ref="C26:N26" si="5">SUM(C21:C25)</f>
        <v>105</v>
      </c>
      <c r="D26" s="73">
        <f t="shared" si="5"/>
        <v>116</v>
      </c>
      <c r="E26" s="73">
        <f t="shared" si="5"/>
        <v>147</v>
      </c>
      <c r="F26" s="73">
        <f t="shared" si="5"/>
        <v>105</v>
      </c>
      <c r="G26" s="73">
        <f t="shared" si="5"/>
        <v>111</v>
      </c>
      <c r="H26" s="73">
        <f t="shared" si="5"/>
        <v>202</v>
      </c>
      <c r="I26" s="73">
        <f t="shared" si="5"/>
        <v>178</v>
      </c>
      <c r="J26" s="73">
        <f t="shared" si="5"/>
        <v>214</v>
      </c>
      <c r="K26" s="73">
        <f t="shared" si="5"/>
        <v>201</v>
      </c>
      <c r="L26" s="73">
        <f t="shared" si="5"/>
        <v>154</v>
      </c>
      <c r="M26" s="73">
        <f t="shared" si="5"/>
        <v>201</v>
      </c>
      <c r="N26" s="73">
        <f t="shared" si="5"/>
        <v>179</v>
      </c>
      <c r="O26" s="73">
        <f t="shared" si="4"/>
        <v>1913</v>
      </c>
      <c r="P26" s="77">
        <f>O26/O3</f>
        <v>0.76704089815557341</v>
      </c>
    </row>
    <row r="27" spans="1:16" x14ac:dyDescent="0.25">
      <c r="A27" s="18" t="s">
        <v>12</v>
      </c>
      <c r="B27" s="62"/>
      <c r="C27" s="49">
        <v>13</v>
      </c>
      <c r="D27" s="49">
        <v>31</v>
      </c>
      <c r="E27" s="49">
        <v>23</v>
      </c>
      <c r="F27" s="49">
        <v>12</v>
      </c>
      <c r="G27" s="49">
        <v>64</v>
      </c>
      <c r="H27" s="9">
        <v>80</v>
      </c>
      <c r="I27" s="50">
        <v>88</v>
      </c>
      <c r="J27" s="50">
        <v>63</v>
      </c>
      <c r="K27" s="50">
        <v>14</v>
      </c>
      <c r="L27" s="50">
        <v>29</v>
      </c>
      <c r="M27" s="50">
        <v>30</v>
      </c>
      <c r="N27" s="70">
        <v>7</v>
      </c>
      <c r="O27" s="52">
        <f t="shared" si="4"/>
        <v>454</v>
      </c>
      <c r="P27" s="71">
        <f>O27/O3</f>
        <v>0.18203688853247796</v>
      </c>
    </row>
    <row r="28" spans="1:16" x14ac:dyDescent="0.25">
      <c r="A28" s="18" t="s">
        <v>71</v>
      </c>
      <c r="B28" s="62"/>
      <c r="C28" s="21">
        <f>C27/C3</f>
        <v>9.7744360902255634E-2</v>
      </c>
      <c r="D28" s="21">
        <f t="shared" ref="D28:N28" si="6">D27/D3</f>
        <v>0.20394736842105263</v>
      </c>
      <c r="E28" s="21">
        <f t="shared" si="6"/>
        <v>0.12105263157894737</v>
      </c>
      <c r="F28" s="21">
        <f t="shared" si="6"/>
        <v>6.4171122994652413E-2</v>
      </c>
      <c r="G28" s="21">
        <f t="shared" si="6"/>
        <v>0.21052631578947367</v>
      </c>
      <c r="H28" s="21">
        <f t="shared" si="6"/>
        <v>0.31007751937984496</v>
      </c>
      <c r="I28" s="21">
        <f t="shared" si="6"/>
        <v>0.34241245136186771</v>
      </c>
      <c r="J28" s="21">
        <f t="shared" si="6"/>
        <v>0.24324324324324326</v>
      </c>
      <c r="K28" s="21">
        <f t="shared" si="6"/>
        <v>6.8292682926829273E-2</v>
      </c>
      <c r="L28" s="21">
        <f t="shared" si="6"/>
        <v>0.11553784860557768</v>
      </c>
      <c r="M28" s="21">
        <f t="shared" si="6"/>
        <v>0.16759776536312848</v>
      </c>
      <c r="N28" s="21">
        <f t="shared" si="6"/>
        <v>5.8823529411764705E-2</v>
      </c>
      <c r="O28" s="100">
        <f>O27/O3</f>
        <v>0.18203688853247796</v>
      </c>
      <c r="P28" s="71">
        <f>P27</f>
        <v>0.18203688853247796</v>
      </c>
    </row>
    <row r="29" spans="1:16" x14ac:dyDescent="0.25">
      <c r="A29" s="18" t="s">
        <v>13</v>
      </c>
      <c r="B29" s="62"/>
      <c r="C29" s="49">
        <v>3</v>
      </c>
      <c r="D29" s="49">
        <v>10</v>
      </c>
      <c r="E29" s="49">
        <v>5</v>
      </c>
      <c r="F29" s="49">
        <v>12</v>
      </c>
      <c r="G29" s="49">
        <v>13</v>
      </c>
      <c r="H29" s="9">
        <v>12</v>
      </c>
      <c r="I29" s="50">
        <v>13</v>
      </c>
      <c r="J29" s="50">
        <v>10</v>
      </c>
      <c r="K29" s="50">
        <v>4</v>
      </c>
      <c r="L29" s="50">
        <v>6</v>
      </c>
      <c r="M29" s="50">
        <v>4</v>
      </c>
      <c r="N29" s="70">
        <v>3</v>
      </c>
      <c r="O29" s="52">
        <f t="shared" si="4"/>
        <v>95</v>
      </c>
      <c r="P29" s="71">
        <f>O29/O3</f>
        <v>3.8091419406575781E-2</v>
      </c>
    </row>
    <row r="30" spans="1:16" x14ac:dyDescent="0.25">
      <c r="A30" s="18" t="s">
        <v>34</v>
      </c>
      <c r="B30" s="62"/>
      <c r="C30" s="49">
        <v>0</v>
      </c>
      <c r="D30" s="49">
        <v>0</v>
      </c>
      <c r="E30" s="49">
        <v>0</v>
      </c>
      <c r="F30" s="49">
        <v>4</v>
      </c>
      <c r="G30" s="49">
        <v>0</v>
      </c>
      <c r="H30" s="9">
        <v>3</v>
      </c>
      <c r="I30" s="50">
        <v>0</v>
      </c>
      <c r="J30" s="50">
        <v>6</v>
      </c>
      <c r="K30" s="50">
        <v>0</v>
      </c>
      <c r="L30" s="50">
        <v>2</v>
      </c>
      <c r="M30" s="50">
        <v>3</v>
      </c>
      <c r="N30" s="70">
        <v>0</v>
      </c>
      <c r="O30" s="52">
        <f t="shared" si="4"/>
        <v>18</v>
      </c>
      <c r="P30" s="71">
        <f>O30/O3</f>
        <v>7.2173215717722533E-3</v>
      </c>
    </row>
    <row r="31" spans="1:16" x14ac:dyDescent="0.25">
      <c r="A31" s="61" t="s">
        <v>61</v>
      </c>
      <c r="B31" s="62"/>
      <c r="C31" s="16">
        <f>C26+C27+C29+C30</f>
        <v>121</v>
      </c>
      <c r="D31" s="16">
        <f t="shared" ref="D31:O31" si="7">D26+D27+D29+D30</f>
        <v>157</v>
      </c>
      <c r="E31" s="16">
        <f t="shared" si="7"/>
        <v>175</v>
      </c>
      <c r="F31" s="16">
        <f t="shared" si="7"/>
        <v>133</v>
      </c>
      <c r="G31" s="16">
        <f t="shared" si="7"/>
        <v>188</v>
      </c>
      <c r="H31" s="16">
        <f t="shared" si="7"/>
        <v>297</v>
      </c>
      <c r="I31" s="16">
        <f t="shared" si="7"/>
        <v>279</v>
      </c>
      <c r="J31" s="16">
        <f t="shared" si="7"/>
        <v>293</v>
      </c>
      <c r="K31" s="16">
        <f t="shared" si="7"/>
        <v>219</v>
      </c>
      <c r="L31" s="16">
        <f t="shared" si="7"/>
        <v>191</v>
      </c>
      <c r="M31" s="16">
        <f t="shared" si="7"/>
        <v>238</v>
      </c>
      <c r="N31" s="16">
        <f t="shared" si="7"/>
        <v>189</v>
      </c>
      <c r="O31" s="16">
        <f t="shared" si="7"/>
        <v>2480</v>
      </c>
      <c r="P31" s="71">
        <f>O31/O3</f>
        <v>0.99438652766639934</v>
      </c>
    </row>
    <row r="32" spans="1:16" x14ac:dyDescent="0.25">
      <c r="A32" s="25"/>
      <c r="B32" s="11"/>
      <c r="C32" s="26"/>
      <c r="D32" s="27"/>
      <c r="E32" s="26"/>
      <c r="F32" s="26"/>
      <c r="G32" s="26"/>
      <c r="H32" s="78"/>
      <c r="I32" s="78"/>
      <c r="J32" s="78"/>
      <c r="K32" s="78"/>
      <c r="L32" s="78"/>
      <c r="M32" s="78"/>
      <c r="N32" s="78"/>
      <c r="O32" s="78"/>
      <c r="P32" s="11"/>
    </row>
    <row r="33" spans="1:16" x14ac:dyDescent="0.25">
      <c r="A33" s="61"/>
      <c r="B33" s="62"/>
      <c r="C33" s="16"/>
      <c r="D33" s="16"/>
      <c r="E33" s="16"/>
      <c r="F33" s="16"/>
      <c r="G33" s="16"/>
      <c r="H33" s="63"/>
      <c r="I33" s="63"/>
      <c r="J33" s="63"/>
      <c r="K33" s="63"/>
      <c r="L33" s="63"/>
      <c r="M33" s="50" t="s">
        <v>62</v>
      </c>
      <c r="N33" s="50" t="s">
        <v>63</v>
      </c>
      <c r="O33" s="50" t="s">
        <v>7</v>
      </c>
      <c r="P33" s="11"/>
    </row>
    <row r="34" spans="1:16" x14ac:dyDescent="0.25">
      <c r="A34" s="79" t="s">
        <v>35</v>
      </c>
      <c r="B34" s="118" t="s">
        <v>72</v>
      </c>
      <c r="C34" s="118"/>
      <c r="D34" s="118"/>
      <c r="E34" s="118"/>
      <c r="F34" s="118"/>
      <c r="G34" s="118"/>
      <c r="H34" s="118"/>
      <c r="I34" s="118"/>
      <c r="J34" s="118"/>
      <c r="K34" s="118"/>
      <c r="L34" s="63"/>
      <c r="M34" s="80">
        <f>100%-O15</f>
        <v>0.9223650385604113</v>
      </c>
      <c r="N34" s="81">
        <f>100%-P28</f>
        <v>0.8179631114675221</v>
      </c>
      <c r="O34" s="81">
        <f>(M34+N34)/2</f>
        <v>0.87016407501396675</v>
      </c>
      <c r="P34" s="11"/>
    </row>
    <row r="35" spans="1:16" x14ac:dyDescent="0.25">
      <c r="A35" s="17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63"/>
      <c r="M35" s="81"/>
      <c r="N35" s="81"/>
      <c r="O35" s="81"/>
      <c r="P35" s="11"/>
    </row>
    <row r="36" spans="1:16" x14ac:dyDescent="0.25">
      <c r="A36" s="17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63"/>
      <c r="M36" s="81"/>
      <c r="N36" s="81"/>
      <c r="O36" s="81"/>
      <c r="P36" s="11"/>
    </row>
  </sheetData>
  <mergeCells count="3">
    <mergeCell ref="B34:K34"/>
    <mergeCell ref="B35:K35"/>
    <mergeCell ref="B36:K36"/>
  </mergeCells>
  <pageMargins left="0.7" right="0.7" top="0.75" bottom="0.75" header="0.3" footer="0.3"/>
  <pageSetup scale="75" orientation="landscape" horizontalDpi="4294967293" verticalDpi="4294967293" r:id="rId1"/>
  <headerFooter>
    <oddHeader>&amp;C2017 Yearly Reporting</oddHeader>
  </headerFooter>
  <ignoredErrors>
    <ignoredError sqref="O15 O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2"/>
  <sheetViews>
    <sheetView view="pageLayout" zoomScaleNormal="100" workbookViewId="0">
      <selection activeCell="H3" sqref="H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">
        <v>96</v>
      </c>
      <c r="E2" s="9">
        <v>36</v>
      </c>
      <c r="F2" s="8">
        <v>20</v>
      </c>
      <c r="G2" s="8">
        <v>0</v>
      </c>
      <c r="H2" s="8">
        <f>SUM(D2:G2)</f>
        <v>152</v>
      </c>
      <c r="I2" s="10"/>
    </row>
    <row r="3" spans="1:9" x14ac:dyDescent="0.25">
      <c r="A3" s="109" t="s">
        <v>6</v>
      </c>
      <c r="B3" s="109"/>
      <c r="C3" s="12"/>
      <c r="D3" s="8">
        <v>72</v>
      </c>
      <c r="E3" s="9">
        <v>55</v>
      </c>
      <c r="F3" s="8">
        <v>17</v>
      </c>
      <c r="G3" s="8">
        <v>5</v>
      </c>
      <c r="H3" s="29">
        <f>SUM(D3:G3)</f>
        <v>149</v>
      </c>
      <c r="I3" s="10"/>
    </row>
    <row r="4" spans="1:9" x14ac:dyDescent="0.25">
      <c r="A4" s="115" t="s">
        <v>7</v>
      </c>
      <c r="B4" s="116"/>
      <c r="C4" s="12"/>
      <c r="D4" s="8">
        <f>D2+D3</f>
        <v>168</v>
      </c>
      <c r="E4" s="29">
        <f t="shared" ref="E4:H4" si="0">E2+E3</f>
        <v>91</v>
      </c>
      <c r="F4" s="29">
        <f t="shared" si="0"/>
        <v>37</v>
      </c>
      <c r="G4" s="29">
        <f t="shared" si="0"/>
        <v>5</v>
      </c>
      <c r="H4" s="29">
        <f t="shared" si="0"/>
        <v>301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">
        <v>25</v>
      </c>
      <c r="E6" s="9">
        <v>5</v>
      </c>
      <c r="F6" s="8">
        <v>9</v>
      </c>
      <c r="G6" s="8">
        <v>0</v>
      </c>
      <c r="H6" s="8">
        <f>SUM(D6:G6)</f>
        <v>39</v>
      </c>
      <c r="I6" s="10"/>
    </row>
    <row r="7" spans="1:9" x14ac:dyDescent="0.25">
      <c r="A7" s="112"/>
      <c r="B7" s="17" t="s">
        <v>10</v>
      </c>
      <c r="C7" s="12"/>
      <c r="D7" s="8">
        <v>7</v>
      </c>
      <c r="E7" s="9">
        <v>0</v>
      </c>
      <c r="F7" s="8">
        <v>0</v>
      </c>
      <c r="G7" s="8">
        <v>0</v>
      </c>
      <c r="H7" s="29">
        <f t="shared" ref="H7:H10" si="1">SUM(D7:G7)</f>
        <v>7</v>
      </c>
      <c r="I7" s="10"/>
    </row>
    <row r="8" spans="1:9" x14ac:dyDescent="0.25">
      <c r="A8" s="112"/>
      <c r="B8" s="18" t="s">
        <v>11</v>
      </c>
      <c r="C8" s="12"/>
      <c r="D8" s="8">
        <v>6</v>
      </c>
      <c r="E8" s="9">
        <v>3</v>
      </c>
      <c r="F8" s="8">
        <v>0</v>
      </c>
      <c r="G8" s="8">
        <v>0</v>
      </c>
      <c r="H8" s="29">
        <f t="shared" si="1"/>
        <v>9</v>
      </c>
      <c r="I8" s="10"/>
    </row>
    <row r="9" spans="1:9" x14ac:dyDescent="0.25">
      <c r="A9" s="112"/>
      <c r="B9" s="18" t="s">
        <v>12</v>
      </c>
      <c r="C9" s="12"/>
      <c r="D9" s="8">
        <v>16</v>
      </c>
      <c r="E9" s="9">
        <v>10</v>
      </c>
      <c r="F9" s="8">
        <v>2</v>
      </c>
      <c r="G9" s="8">
        <v>0</v>
      </c>
      <c r="H9" s="29">
        <f t="shared" si="1"/>
        <v>28</v>
      </c>
      <c r="I9" s="10"/>
    </row>
    <row r="10" spans="1:9" x14ac:dyDescent="0.25">
      <c r="A10" s="112"/>
      <c r="B10" s="18" t="s">
        <v>13</v>
      </c>
      <c r="C10" s="12"/>
      <c r="D10" s="8">
        <v>0</v>
      </c>
      <c r="E10" s="9">
        <v>0</v>
      </c>
      <c r="F10" s="8">
        <v>0</v>
      </c>
      <c r="G10" s="8">
        <v>0</v>
      </c>
      <c r="H10" s="29">
        <f t="shared" si="1"/>
        <v>0</v>
      </c>
      <c r="I10" s="10"/>
    </row>
    <row r="11" spans="1:9" x14ac:dyDescent="0.25">
      <c r="A11" s="112"/>
      <c r="B11" s="19" t="s">
        <v>14</v>
      </c>
      <c r="C11" s="12"/>
      <c r="D11" s="8">
        <f>D6+D7+D8</f>
        <v>38</v>
      </c>
      <c r="E11" s="29">
        <f t="shared" ref="E11:G11" si="2">E6+E7+E8</f>
        <v>8</v>
      </c>
      <c r="F11" s="29">
        <f t="shared" si="2"/>
        <v>9</v>
      </c>
      <c r="G11" s="29">
        <f t="shared" si="2"/>
        <v>0</v>
      </c>
      <c r="H11" s="29">
        <f>H6+H7+H8</f>
        <v>55</v>
      </c>
      <c r="I11" s="10"/>
    </row>
    <row r="12" spans="1:9" x14ac:dyDescent="0.25">
      <c r="A12" s="113"/>
      <c r="B12" s="20" t="s">
        <v>15</v>
      </c>
      <c r="C12" s="12"/>
      <c r="D12" s="21">
        <f>D11/D2</f>
        <v>0.39583333333333331</v>
      </c>
      <c r="E12" s="21">
        <f t="shared" ref="E12:H12" si="3">E11/E2</f>
        <v>0.22222222222222221</v>
      </c>
      <c r="F12" s="21">
        <f t="shared" si="3"/>
        <v>0.45</v>
      </c>
      <c r="G12" s="21" t="e">
        <f t="shared" si="3"/>
        <v>#DIV/0!</v>
      </c>
      <c r="H12" s="21">
        <f t="shared" si="3"/>
        <v>0.36184210526315791</v>
      </c>
      <c r="I12" s="10"/>
    </row>
    <row r="13" spans="1:9" x14ac:dyDescent="0.25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5">
      <c r="A14" s="111" t="s">
        <v>16</v>
      </c>
      <c r="B14" s="17" t="s">
        <v>9</v>
      </c>
      <c r="C14" s="12"/>
      <c r="D14" s="8">
        <v>29</v>
      </c>
      <c r="E14" s="9">
        <v>28</v>
      </c>
      <c r="F14" s="8">
        <v>17</v>
      </c>
      <c r="G14" s="8">
        <v>0</v>
      </c>
      <c r="H14" s="8">
        <f>SUM(D14:G14)</f>
        <v>74</v>
      </c>
      <c r="I14" s="10"/>
    </row>
    <row r="15" spans="1:9" x14ac:dyDescent="0.25">
      <c r="A15" s="112"/>
      <c r="B15" s="17" t="s">
        <v>10</v>
      </c>
      <c r="C15" s="12"/>
      <c r="D15" s="8">
        <v>26</v>
      </c>
      <c r="E15" s="9">
        <v>14</v>
      </c>
      <c r="F15" s="8">
        <v>0</v>
      </c>
      <c r="G15" s="8">
        <v>2</v>
      </c>
      <c r="H15" s="29">
        <f t="shared" ref="H15:H18" si="4">SUM(D15:G15)</f>
        <v>42</v>
      </c>
      <c r="I15" s="10"/>
    </row>
    <row r="16" spans="1:9" x14ac:dyDescent="0.25">
      <c r="A16" s="112"/>
      <c r="B16" s="18" t="s">
        <v>11</v>
      </c>
      <c r="C16" s="12"/>
      <c r="D16" s="8">
        <v>7</v>
      </c>
      <c r="E16" s="9">
        <v>6</v>
      </c>
      <c r="F16" s="8">
        <v>4</v>
      </c>
      <c r="G16" s="8">
        <v>0</v>
      </c>
      <c r="H16" s="29">
        <f t="shared" si="4"/>
        <v>17</v>
      </c>
      <c r="I16" s="10"/>
    </row>
    <row r="17" spans="1:9" x14ac:dyDescent="0.25">
      <c r="A17" s="112"/>
      <c r="B17" s="18" t="s">
        <v>12</v>
      </c>
      <c r="C17" s="12"/>
      <c r="D17" s="8">
        <v>5</v>
      </c>
      <c r="E17" s="9">
        <v>5</v>
      </c>
      <c r="F17" s="8">
        <v>1</v>
      </c>
      <c r="G17" s="8">
        <v>0</v>
      </c>
      <c r="H17" s="29">
        <f t="shared" si="4"/>
        <v>11</v>
      </c>
      <c r="I17" s="10"/>
    </row>
    <row r="18" spans="1:9" x14ac:dyDescent="0.25">
      <c r="A18" s="112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29">
        <f t="shared" si="4"/>
        <v>0</v>
      </c>
      <c r="I18" s="10"/>
    </row>
    <row r="19" spans="1:9" x14ac:dyDescent="0.25">
      <c r="A19" s="112"/>
      <c r="B19" s="19" t="s">
        <v>14</v>
      </c>
      <c r="C19" s="12"/>
      <c r="D19" s="8">
        <f>D14+D15+D16</f>
        <v>62</v>
      </c>
      <c r="E19" s="29">
        <f t="shared" ref="E19:H19" si="5">E14+E15+E16</f>
        <v>48</v>
      </c>
      <c r="F19" s="29">
        <f t="shared" si="5"/>
        <v>21</v>
      </c>
      <c r="G19" s="29">
        <f t="shared" si="5"/>
        <v>2</v>
      </c>
      <c r="H19" s="29">
        <f t="shared" si="5"/>
        <v>133</v>
      </c>
      <c r="I19" s="10"/>
    </row>
    <row r="20" spans="1:9" x14ac:dyDescent="0.25">
      <c r="A20" s="113"/>
      <c r="B20" s="20" t="s">
        <v>15</v>
      </c>
      <c r="C20" s="12"/>
      <c r="D20" s="21">
        <f>D19/D3</f>
        <v>0.86111111111111116</v>
      </c>
      <c r="E20" s="21">
        <f t="shared" ref="E20:H20" si="6">E19/E3</f>
        <v>0.87272727272727268</v>
      </c>
      <c r="F20" s="21">
        <f t="shared" si="6"/>
        <v>1.2352941176470589</v>
      </c>
      <c r="G20" s="21">
        <f t="shared" si="6"/>
        <v>0.4</v>
      </c>
      <c r="H20" s="21">
        <f t="shared" si="6"/>
        <v>0.89261744966442957</v>
      </c>
      <c r="I20" s="10"/>
    </row>
    <row r="21" spans="1:9" x14ac:dyDescent="0.25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5">
      <c r="A22" s="8" t="s">
        <v>17</v>
      </c>
      <c r="B22" s="18" t="s">
        <v>18</v>
      </c>
      <c r="C22" s="12"/>
      <c r="D22" s="8">
        <v>3</v>
      </c>
      <c r="E22" s="9">
        <v>0</v>
      </c>
      <c r="F22" s="8">
        <v>1</v>
      </c>
      <c r="G22" s="8">
        <v>0</v>
      </c>
      <c r="H22" s="8">
        <f>SUM(D22:G22)</f>
        <v>4</v>
      </c>
      <c r="I22" s="10"/>
    </row>
    <row r="23" spans="1:9" x14ac:dyDescent="0.25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5">
      <c r="A24" s="24" t="s">
        <v>4</v>
      </c>
      <c r="B24" s="19" t="s">
        <v>15</v>
      </c>
      <c r="C24" s="12"/>
      <c r="D24" s="106">
        <f>(H11+H19)/H4</f>
        <v>0.62458471760797341</v>
      </c>
      <c r="E24" s="107"/>
      <c r="F24" s="107"/>
      <c r="G24" s="107"/>
      <c r="H24" s="108"/>
      <c r="I24" s="10"/>
    </row>
    <row r="25" spans="1:9" x14ac:dyDescent="0.25">
      <c r="I25" s="10"/>
    </row>
    <row r="26" spans="1:9" x14ac:dyDescent="0.25">
      <c r="I26" s="10"/>
    </row>
    <row r="27" spans="1:9" x14ac:dyDescent="0.25">
      <c r="B27" s="109" t="s">
        <v>19</v>
      </c>
      <c r="C27" s="109"/>
      <c r="D27" s="109"/>
      <c r="E27" s="109"/>
      <c r="F27" s="109"/>
      <c r="I27" s="10"/>
    </row>
    <row r="28" spans="1:9" x14ac:dyDescent="0.25">
      <c r="A28" s="17"/>
      <c r="B28" s="110" t="s">
        <v>20</v>
      </c>
      <c r="C28" s="101"/>
      <c r="D28" s="101"/>
      <c r="E28" s="28"/>
      <c r="F28" s="28" t="s">
        <v>4</v>
      </c>
      <c r="I28" s="10"/>
    </row>
    <row r="29" spans="1:9" x14ac:dyDescent="0.25">
      <c r="A29" s="102" t="s">
        <v>21</v>
      </c>
      <c r="B29" s="101" t="s">
        <v>22</v>
      </c>
      <c r="C29" s="101"/>
      <c r="D29" s="101"/>
      <c r="E29" s="17"/>
      <c r="F29" s="17">
        <v>5</v>
      </c>
      <c r="I29" s="10"/>
    </row>
    <row r="30" spans="1:9" x14ac:dyDescent="0.25">
      <c r="A30" s="102"/>
      <c r="B30" s="103" t="s">
        <v>23</v>
      </c>
      <c r="C30" s="104"/>
      <c r="D30" s="105"/>
      <c r="E30" s="17"/>
      <c r="F30" s="17"/>
      <c r="I30" s="10"/>
    </row>
    <row r="31" spans="1:9" x14ac:dyDescent="0.25">
      <c r="A31" s="102"/>
      <c r="B31" s="30" t="s">
        <v>24</v>
      </c>
      <c r="C31" s="31"/>
      <c r="D31" s="32"/>
      <c r="E31" s="17"/>
      <c r="F31" s="17"/>
      <c r="I31" s="10"/>
    </row>
    <row r="32" spans="1:9" x14ac:dyDescent="0.25">
      <c r="A32" s="102"/>
      <c r="B32" s="101" t="s">
        <v>25</v>
      </c>
      <c r="C32" s="101"/>
      <c r="D32" s="101"/>
      <c r="E32" s="17"/>
      <c r="F32" s="17">
        <v>21</v>
      </c>
    </row>
    <row r="33" spans="1:18" x14ac:dyDescent="0.25">
      <c r="A33" s="102"/>
      <c r="B33" s="103" t="s">
        <v>26</v>
      </c>
      <c r="C33" s="104"/>
      <c r="D33" s="105"/>
      <c r="E33" s="17"/>
      <c r="F33" s="17">
        <v>1</v>
      </c>
    </row>
    <row r="34" spans="1:18" x14ac:dyDescent="0.25">
      <c r="A34" s="102"/>
      <c r="B34" s="101" t="s">
        <v>27</v>
      </c>
      <c r="C34" s="101"/>
      <c r="D34" s="101"/>
      <c r="E34" s="17"/>
      <c r="F34" s="17">
        <v>1</v>
      </c>
    </row>
    <row r="35" spans="1:18" s="26" customFormat="1" x14ac:dyDescent="0.25">
      <c r="A35" s="17"/>
      <c r="B35" s="101"/>
      <c r="C35" s="101"/>
      <c r="D35" s="101"/>
      <c r="E35" s="28" t="s">
        <v>4</v>
      </c>
      <c r="F35" s="28">
        <f>SUM(F29:F34)</f>
        <v>28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5">
      <c r="A36" s="102" t="s">
        <v>28</v>
      </c>
      <c r="B36" s="101" t="s">
        <v>22</v>
      </c>
      <c r="C36" s="101"/>
      <c r="D36" s="101"/>
      <c r="E36" s="17"/>
      <c r="F36" s="17">
        <v>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5">
      <c r="A37" s="102"/>
      <c r="B37" s="101" t="s">
        <v>23</v>
      </c>
      <c r="C37" s="101"/>
      <c r="D37" s="101"/>
      <c r="E37" s="17"/>
      <c r="F37" s="17">
        <v>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5">
      <c r="A38" s="102"/>
      <c r="B38" s="101" t="s">
        <v>24</v>
      </c>
      <c r="C38" s="101"/>
      <c r="D38" s="101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5">
      <c r="A39" s="102"/>
      <c r="B39" s="103" t="s">
        <v>25</v>
      </c>
      <c r="C39" s="104"/>
      <c r="D39" s="105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02"/>
      <c r="B40" s="103" t="s">
        <v>26</v>
      </c>
      <c r="C40" s="104"/>
      <c r="D40" s="105"/>
      <c r="E40" s="17"/>
      <c r="F40" s="17"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/>
      <c r="B41" s="101" t="s">
        <v>27</v>
      </c>
      <c r="C41" s="101"/>
      <c r="D41" s="101"/>
      <c r="E41" s="17"/>
      <c r="F41" s="17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7"/>
      <c r="B42" s="101"/>
      <c r="C42" s="101"/>
      <c r="D42" s="101"/>
      <c r="E42" s="28" t="s">
        <v>4</v>
      </c>
      <c r="F42" s="28">
        <f>SUM(F36:F41)</f>
        <v>11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view="pageLayout" zoomScaleNormal="100" workbookViewId="0">
      <selection activeCell="F33" sqref="F3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">
        <v>67</v>
      </c>
      <c r="E2" s="9">
        <v>28</v>
      </c>
      <c r="F2" s="8">
        <v>17</v>
      </c>
      <c r="G2" s="8">
        <v>0</v>
      </c>
      <c r="H2" s="8">
        <f>SUM(D2:G2)</f>
        <v>112</v>
      </c>
      <c r="I2" s="10"/>
    </row>
    <row r="3" spans="1:9" x14ac:dyDescent="0.25">
      <c r="A3" s="109" t="s">
        <v>6</v>
      </c>
      <c r="B3" s="109"/>
      <c r="C3" s="12"/>
      <c r="D3" s="8">
        <v>85</v>
      </c>
      <c r="E3" s="9">
        <v>46</v>
      </c>
      <c r="F3" s="8">
        <v>35</v>
      </c>
      <c r="G3" s="8">
        <v>0</v>
      </c>
      <c r="H3" s="33">
        <f t="shared" ref="H3:H4" si="0">SUM(D3:G3)</f>
        <v>166</v>
      </c>
      <c r="I3" s="10"/>
    </row>
    <row r="4" spans="1:9" x14ac:dyDescent="0.25">
      <c r="A4" s="115" t="s">
        <v>7</v>
      </c>
      <c r="B4" s="116"/>
      <c r="C4" s="12"/>
      <c r="D4" s="8">
        <f>SUM(D2:D3)</f>
        <v>152</v>
      </c>
      <c r="E4" s="33">
        <f t="shared" ref="E4:G4" si="1">SUM(E2:E3)</f>
        <v>74</v>
      </c>
      <c r="F4" s="33">
        <f t="shared" si="1"/>
        <v>52</v>
      </c>
      <c r="G4" s="33">
        <f t="shared" si="1"/>
        <v>0</v>
      </c>
      <c r="H4" s="33">
        <f t="shared" si="0"/>
        <v>278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">
        <v>13</v>
      </c>
      <c r="E6" s="9">
        <v>11</v>
      </c>
      <c r="F6" s="8">
        <v>7</v>
      </c>
      <c r="G6" s="8">
        <v>0</v>
      </c>
      <c r="H6" s="8">
        <f>SUM(D6:G6)</f>
        <v>31</v>
      </c>
      <c r="I6" s="10"/>
    </row>
    <row r="7" spans="1:9" x14ac:dyDescent="0.25">
      <c r="A7" s="112"/>
      <c r="B7" s="17" t="s">
        <v>10</v>
      </c>
      <c r="C7" s="12"/>
      <c r="D7" s="8">
        <v>2</v>
      </c>
      <c r="E7" s="9">
        <v>2</v>
      </c>
      <c r="F7" s="8">
        <v>2</v>
      </c>
      <c r="G7" s="8">
        <v>0</v>
      </c>
      <c r="H7" s="33">
        <f t="shared" ref="H7:H11" si="2">SUM(D7:G7)</f>
        <v>6</v>
      </c>
      <c r="I7" s="10"/>
    </row>
    <row r="8" spans="1:9" x14ac:dyDescent="0.25">
      <c r="A8" s="112"/>
      <c r="B8" s="18" t="s">
        <v>11</v>
      </c>
      <c r="C8" s="12"/>
      <c r="D8" s="8">
        <v>2</v>
      </c>
      <c r="E8" s="9">
        <v>1</v>
      </c>
      <c r="F8" s="8">
        <v>5</v>
      </c>
      <c r="G8" s="8">
        <v>0</v>
      </c>
      <c r="H8" s="33">
        <f t="shared" si="2"/>
        <v>8</v>
      </c>
      <c r="I8" s="10"/>
    </row>
    <row r="9" spans="1:9" x14ac:dyDescent="0.25">
      <c r="A9" s="112"/>
      <c r="B9" s="18" t="s">
        <v>12</v>
      </c>
      <c r="C9" s="12"/>
      <c r="D9" s="8">
        <v>40</v>
      </c>
      <c r="E9" s="9">
        <v>10</v>
      </c>
      <c r="F9" s="8">
        <v>7</v>
      </c>
      <c r="G9" s="8">
        <v>0</v>
      </c>
      <c r="H9" s="33">
        <f t="shared" si="2"/>
        <v>57</v>
      </c>
      <c r="I9" s="10"/>
    </row>
    <row r="10" spans="1:9" x14ac:dyDescent="0.25">
      <c r="A10" s="112"/>
      <c r="B10" s="18" t="s">
        <v>13</v>
      </c>
      <c r="C10" s="12"/>
      <c r="D10" s="8">
        <v>1</v>
      </c>
      <c r="E10" s="9">
        <v>0</v>
      </c>
      <c r="F10" s="8">
        <v>0</v>
      </c>
      <c r="G10" s="8">
        <v>0</v>
      </c>
      <c r="H10" s="33">
        <f t="shared" si="2"/>
        <v>1</v>
      </c>
      <c r="I10" s="10"/>
    </row>
    <row r="11" spans="1:9" x14ac:dyDescent="0.25">
      <c r="A11" s="112"/>
      <c r="B11" s="19" t="s">
        <v>14</v>
      </c>
      <c r="C11" s="12"/>
      <c r="D11" s="8">
        <f>D6+D7+D8</f>
        <v>17</v>
      </c>
      <c r="E11" s="33">
        <f t="shared" ref="E11:G11" si="3">E6+E7+E8</f>
        <v>14</v>
      </c>
      <c r="F11" s="33">
        <f t="shared" si="3"/>
        <v>14</v>
      </c>
      <c r="G11" s="33">
        <f t="shared" si="3"/>
        <v>0</v>
      </c>
      <c r="H11" s="33">
        <f t="shared" si="2"/>
        <v>45</v>
      </c>
      <c r="I11" s="10"/>
    </row>
    <row r="12" spans="1:9" x14ac:dyDescent="0.25">
      <c r="A12" s="113"/>
      <c r="B12" s="20" t="s">
        <v>15</v>
      </c>
      <c r="C12" s="12"/>
      <c r="D12" s="21">
        <f>D11/D2</f>
        <v>0.2537313432835821</v>
      </c>
      <c r="E12" s="21">
        <f t="shared" ref="E12:H12" si="4">E11/E2</f>
        <v>0.5</v>
      </c>
      <c r="F12" s="21">
        <f t="shared" si="4"/>
        <v>0.82352941176470584</v>
      </c>
      <c r="G12" s="21" t="e">
        <f t="shared" si="4"/>
        <v>#DIV/0!</v>
      </c>
      <c r="H12" s="21">
        <f t="shared" si="4"/>
        <v>0.4017857142857143</v>
      </c>
      <c r="I12" s="10"/>
    </row>
    <row r="13" spans="1:9" x14ac:dyDescent="0.25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5">
      <c r="A14" s="111" t="s">
        <v>16</v>
      </c>
      <c r="B14" s="17" t="s">
        <v>9</v>
      </c>
      <c r="C14" s="12"/>
      <c r="D14" s="8">
        <v>47</v>
      </c>
      <c r="E14" s="9">
        <v>28</v>
      </c>
      <c r="F14" s="8">
        <v>20</v>
      </c>
      <c r="G14" s="8">
        <v>1</v>
      </c>
      <c r="H14" s="8">
        <f>SUM(D14:G14)</f>
        <v>96</v>
      </c>
      <c r="I14" s="10"/>
    </row>
    <row r="15" spans="1:9" x14ac:dyDescent="0.25">
      <c r="A15" s="112"/>
      <c r="B15" s="17" t="s">
        <v>10</v>
      </c>
      <c r="C15" s="12"/>
      <c r="D15" s="8">
        <v>26</v>
      </c>
      <c r="E15" s="9">
        <v>11</v>
      </c>
      <c r="F15" s="8">
        <v>5</v>
      </c>
      <c r="G15" s="8">
        <v>0</v>
      </c>
      <c r="H15" s="33">
        <f t="shared" ref="H15:H19" si="5">SUM(D15:G15)</f>
        <v>42</v>
      </c>
      <c r="I15" s="10"/>
    </row>
    <row r="16" spans="1:9" x14ac:dyDescent="0.25">
      <c r="A16" s="112"/>
      <c r="B16" s="18" t="s">
        <v>11</v>
      </c>
      <c r="C16" s="12"/>
      <c r="D16" s="8">
        <v>11</v>
      </c>
      <c r="E16" s="9">
        <v>7</v>
      </c>
      <c r="F16" s="8">
        <v>12</v>
      </c>
      <c r="G16" s="8">
        <v>0</v>
      </c>
      <c r="H16" s="33">
        <f t="shared" si="5"/>
        <v>30</v>
      </c>
      <c r="I16" s="10"/>
    </row>
    <row r="17" spans="1:9" x14ac:dyDescent="0.25">
      <c r="A17" s="112"/>
      <c r="B17" s="18" t="s">
        <v>12</v>
      </c>
      <c r="C17" s="12"/>
      <c r="D17" s="8">
        <v>5</v>
      </c>
      <c r="E17" s="9">
        <v>5</v>
      </c>
      <c r="F17" s="8">
        <v>7</v>
      </c>
      <c r="G17" s="8">
        <v>0</v>
      </c>
      <c r="H17" s="33">
        <f t="shared" si="5"/>
        <v>17</v>
      </c>
      <c r="I17" s="10"/>
    </row>
    <row r="18" spans="1:9" x14ac:dyDescent="0.25">
      <c r="A18" s="112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33">
        <f t="shared" si="5"/>
        <v>0</v>
      </c>
      <c r="I18" s="10"/>
    </row>
    <row r="19" spans="1:9" x14ac:dyDescent="0.25">
      <c r="A19" s="112"/>
      <c r="B19" s="19" t="s">
        <v>14</v>
      </c>
      <c r="C19" s="12"/>
      <c r="D19" s="8">
        <f>D14+D15+D16</f>
        <v>84</v>
      </c>
      <c r="E19" s="33">
        <f t="shared" ref="E19:G19" si="6">E14+E15+E16</f>
        <v>46</v>
      </c>
      <c r="F19" s="33">
        <f t="shared" si="6"/>
        <v>37</v>
      </c>
      <c r="G19" s="33">
        <f t="shared" si="6"/>
        <v>1</v>
      </c>
      <c r="H19" s="33">
        <f t="shared" si="5"/>
        <v>168</v>
      </c>
      <c r="I19" s="10"/>
    </row>
    <row r="20" spans="1:9" x14ac:dyDescent="0.25">
      <c r="A20" s="113"/>
      <c r="B20" s="20" t="s">
        <v>15</v>
      </c>
      <c r="C20" s="12"/>
      <c r="D20" s="21">
        <f>D19/D3</f>
        <v>0.9882352941176471</v>
      </c>
      <c r="E20" s="21">
        <f t="shared" ref="E20:H20" si="7">E19/E3</f>
        <v>1</v>
      </c>
      <c r="F20" s="21">
        <f t="shared" si="7"/>
        <v>1.0571428571428572</v>
      </c>
      <c r="G20" s="21" t="e">
        <f t="shared" si="7"/>
        <v>#DIV/0!</v>
      </c>
      <c r="H20" s="21">
        <f t="shared" si="7"/>
        <v>1.0120481927710843</v>
      </c>
      <c r="I20" s="10"/>
    </row>
    <row r="21" spans="1:9" x14ac:dyDescent="0.25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5">
      <c r="A22" s="8" t="s">
        <v>17</v>
      </c>
      <c r="B22" s="18" t="s">
        <v>18</v>
      </c>
      <c r="C22" s="12"/>
      <c r="D22" s="8">
        <v>2</v>
      </c>
      <c r="E22" s="9"/>
      <c r="F22" s="8"/>
      <c r="G22" s="8"/>
      <c r="H22" s="8"/>
      <c r="I22" s="10"/>
    </row>
    <row r="23" spans="1:9" x14ac:dyDescent="0.25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5">
      <c r="A24" s="24" t="s">
        <v>4</v>
      </c>
      <c r="B24" s="19" t="s">
        <v>15</v>
      </c>
      <c r="C24" s="12"/>
      <c r="D24" s="106">
        <f>(H11+H19)/H4</f>
        <v>0.76618705035971224</v>
      </c>
      <c r="E24" s="107"/>
      <c r="F24" s="107"/>
      <c r="G24" s="107"/>
      <c r="H24" s="108"/>
      <c r="I24" s="10"/>
    </row>
    <row r="25" spans="1:9" x14ac:dyDescent="0.25">
      <c r="I25" s="10"/>
    </row>
    <row r="26" spans="1:9" x14ac:dyDescent="0.25">
      <c r="I26" s="10"/>
    </row>
    <row r="27" spans="1:9" x14ac:dyDescent="0.25">
      <c r="B27" s="109" t="s">
        <v>19</v>
      </c>
      <c r="C27" s="109"/>
      <c r="D27" s="109"/>
      <c r="E27" s="109"/>
      <c r="F27" s="109"/>
      <c r="I27" s="10"/>
    </row>
    <row r="28" spans="1:9" x14ac:dyDescent="0.25">
      <c r="A28" s="17"/>
      <c r="B28" s="110" t="s">
        <v>20</v>
      </c>
      <c r="C28" s="101"/>
      <c r="D28" s="101"/>
      <c r="E28" s="28"/>
      <c r="F28" s="28" t="s">
        <v>4</v>
      </c>
      <c r="I28" s="10"/>
    </row>
    <row r="29" spans="1:9" x14ac:dyDescent="0.25">
      <c r="A29" s="102" t="s">
        <v>21</v>
      </c>
      <c r="B29" s="101" t="s">
        <v>22</v>
      </c>
      <c r="C29" s="101"/>
      <c r="D29" s="101"/>
      <c r="E29" s="17"/>
      <c r="F29" s="17">
        <v>0</v>
      </c>
      <c r="I29" s="10"/>
    </row>
    <row r="30" spans="1:9" x14ac:dyDescent="0.25">
      <c r="A30" s="102"/>
      <c r="B30" s="103" t="s">
        <v>23</v>
      </c>
      <c r="C30" s="104"/>
      <c r="D30" s="105"/>
      <c r="E30" s="17"/>
      <c r="F30" s="17">
        <v>1</v>
      </c>
      <c r="I30" s="10"/>
    </row>
    <row r="31" spans="1:9" x14ac:dyDescent="0.25">
      <c r="A31" s="102"/>
      <c r="B31" s="30" t="s">
        <v>24</v>
      </c>
      <c r="C31" s="31"/>
      <c r="D31" s="32"/>
      <c r="E31" s="17"/>
      <c r="F31" s="17">
        <v>0</v>
      </c>
      <c r="I31" s="10"/>
    </row>
    <row r="32" spans="1:9" x14ac:dyDescent="0.25">
      <c r="A32" s="102"/>
      <c r="B32" s="101" t="s">
        <v>25</v>
      </c>
      <c r="C32" s="101"/>
      <c r="D32" s="101"/>
      <c r="E32" s="17"/>
      <c r="F32" s="17">
        <v>34</v>
      </c>
    </row>
    <row r="33" spans="1:18" x14ac:dyDescent="0.25">
      <c r="A33" s="102"/>
      <c r="B33" s="103" t="s">
        <v>26</v>
      </c>
      <c r="C33" s="104"/>
      <c r="D33" s="105"/>
      <c r="E33" s="17"/>
      <c r="F33" s="17">
        <v>3</v>
      </c>
    </row>
    <row r="34" spans="1:18" x14ac:dyDescent="0.25">
      <c r="A34" s="102"/>
      <c r="B34" s="101" t="s">
        <v>27</v>
      </c>
      <c r="C34" s="101"/>
      <c r="D34" s="101"/>
      <c r="E34" s="17"/>
      <c r="F34" s="17">
        <v>19</v>
      </c>
    </row>
    <row r="35" spans="1:18" s="26" customFormat="1" x14ac:dyDescent="0.25">
      <c r="A35" s="17"/>
      <c r="B35" s="101"/>
      <c r="C35" s="101"/>
      <c r="D35" s="101"/>
      <c r="E35" s="28" t="s">
        <v>4</v>
      </c>
      <c r="F35" s="28">
        <f>SUM(F29:F34)</f>
        <v>57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5">
      <c r="A36" s="102" t="s">
        <v>28</v>
      </c>
      <c r="B36" s="101" t="s">
        <v>22</v>
      </c>
      <c r="C36" s="101"/>
      <c r="D36" s="101"/>
      <c r="E36" s="17"/>
      <c r="F36" s="17">
        <v>3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5">
      <c r="A37" s="102"/>
      <c r="B37" s="101" t="s">
        <v>23</v>
      </c>
      <c r="C37" s="101"/>
      <c r="D37" s="101"/>
      <c r="E37" s="17"/>
      <c r="F37" s="17">
        <v>1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5">
      <c r="A38" s="102"/>
      <c r="B38" s="101" t="s">
        <v>24</v>
      </c>
      <c r="C38" s="101"/>
      <c r="D38" s="101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5">
      <c r="A39" s="102"/>
      <c r="B39" s="103" t="s">
        <v>25</v>
      </c>
      <c r="C39" s="104"/>
      <c r="D39" s="105"/>
      <c r="E39" s="17"/>
      <c r="F39" s="17">
        <v>1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02"/>
      <c r="B40" s="103" t="s">
        <v>26</v>
      </c>
      <c r="C40" s="104"/>
      <c r="D40" s="105"/>
      <c r="E40" s="17"/>
      <c r="F40" s="17">
        <v>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/>
      <c r="B41" s="101" t="s">
        <v>27</v>
      </c>
      <c r="C41" s="101"/>
      <c r="D41" s="101"/>
      <c r="E41" s="17"/>
      <c r="F41" s="17">
        <v>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7"/>
      <c r="B42" s="101"/>
      <c r="C42" s="101"/>
      <c r="D42" s="101"/>
      <c r="E42" s="28" t="s">
        <v>4</v>
      </c>
      <c r="F42" s="28">
        <f>SUM(F36:F41)</f>
        <v>17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"/>
  <sheetViews>
    <sheetView view="pageLayout" zoomScaleNormal="100" workbookViewId="0">
      <selection activeCell="F33" sqref="F3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">
        <v>104</v>
      </c>
      <c r="E2" s="9">
        <v>83</v>
      </c>
      <c r="F2" s="8">
        <v>38</v>
      </c>
      <c r="G2" s="8">
        <v>1</v>
      </c>
      <c r="H2" s="8">
        <f>SUM(D2:G2)</f>
        <v>226</v>
      </c>
      <c r="I2" s="10"/>
    </row>
    <row r="3" spans="1:9" x14ac:dyDescent="0.25">
      <c r="A3" s="109" t="s">
        <v>6</v>
      </c>
      <c r="B3" s="109"/>
      <c r="C3" s="12"/>
      <c r="D3" s="8">
        <v>82</v>
      </c>
      <c r="E3" s="9">
        <v>59</v>
      </c>
      <c r="F3" s="8">
        <v>29</v>
      </c>
      <c r="G3" s="8">
        <v>4</v>
      </c>
      <c r="H3" s="35">
        <f>SUM(D3:G3)</f>
        <v>174</v>
      </c>
      <c r="I3" s="10"/>
    </row>
    <row r="4" spans="1:9" x14ac:dyDescent="0.25">
      <c r="A4" s="115" t="s">
        <v>7</v>
      </c>
      <c r="B4" s="116"/>
      <c r="C4" s="12"/>
      <c r="D4" s="8">
        <f>SUM(D2:D3)</f>
        <v>186</v>
      </c>
      <c r="E4" s="35">
        <f t="shared" ref="E4:G4" si="0">SUM(E2:E3)</f>
        <v>142</v>
      </c>
      <c r="F4" s="35">
        <f t="shared" si="0"/>
        <v>67</v>
      </c>
      <c r="G4" s="35">
        <f t="shared" si="0"/>
        <v>5</v>
      </c>
      <c r="H4" s="35">
        <f>SUM(D4:G4)</f>
        <v>400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">
        <v>14</v>
      </c>
      <c r="E6" s="9">
        <v>5</v>
      </c>
      <c r="F6" s="8">
        <v>8</v>
      </c>
      <c r="G6" s="8">
        <v>0</v>
      </c>
      <c r="H6" s="8">
        <f>SUM(D6:G6)</f>
        <v>27</v>
      </c>
      <c r="I6" s="10"/>
    </row>
    <row r="7" spans="1:9" x14ac:dyDescent="0.25">
      <c r="A7" s="112"/>
      <c r="B7" s="17" t="s">
        <v>10</v>
      </c>
      <c r="C7" s="12"/>
      <c r="D7" s="8">
        <v>2</v>
      </c>
      <c r="E7" s="9">
        <v>4</v>
      </c>
      <c r="F7" s="8">
        <v>1</v>
      </c>
      <c r="G7" s="8">
        <v>0</v>
      </c>
      <c r="H7" s="35">
        <f t="shared" ref="H7:H11" si="1">SUM(D7:G7)</f>
        <v>7</v>
      </c>
      <c r="I7" s="10"/>
    </row>
    <row r="8" spans="1:9" x14ac:dyDescent="0.25">
      <c r="A8" s="112"/>
      <c r="B8" s="18" t="s">
        <v>11</v>
      </c>
      <c r="C8" s="12"/>
      <c r="D8" s="8">
        <v>2</v>
      </c>
      <c r="E8" s="9">
        <v>0</v>
      </c>
      <c r="F8" s="8">
        <v>1</v>
      </c>
      <c r="G8" s="8">
        <v>0</v>
      </c>
      <c r="H8" s="35">
        <f t="shared" si="1"/>
        <v>3</v>
      </c>
      <c r="I8" s="10"/>
    </row>
    <row r="9" spans="1:9" x14ac:dyDescent="0.25">
      <c r="A9" s="112"/>
      <c r="B9" s="18" t="s">
        <v>12</v>
      </c>
      <c r="C9" s="12"/>
      <c r="D9" s="8">
        <v>52</v>
      </c>
      <c r="E9" s="9">
        <v>37</v>
      </c>
      <c r="F9" s="8">
        <v>10</v>
      </c>
      <c r="G9" s="8">
        <v>0</v>
      </c>
      <c r="H9" s="35">
        <f t="shared" si="1"/>
        <v>99</v>
      </c>
      <c r="I9" s="10"/>
    </row>
    <row r="10" spans="1:9" x14ac:dyDescent="0.25">
      <c r="A10" s="112"/>
      <c r="B10" s="18" t="s">
        <v>13</v>
      </c>
      <c r="C10" s="12"/>
      <c r="D10" s="8">
        <v>0</v>
      </c>
      <c r="E10" s="9">
        <v>4</v>
      </c>
      <c r="F10" s="8">
        <v>0</v>
      </c>
      <c r="G10" s="8">
        <v>0</v>
      </c>
      <c r="H10" s="35">
        <f t="shared" si="1"/>
        <v>4</v>
      </c>
      <c r="I10" s="10"/>
    </row>
    <row r="11" spans="1:9" x14ac:dyDescent="0.25">
      <c r="A11" s="112"/>
      <c r="B11" s="19" t="s">
        <v>14</v>
      </c>
      <c r="C11" s="12"/>
      <c r="D11" s="8">
        <f>D6+D7+D8</f>
        <v>18</v>
      </c>
      <c r="E11" s="35">
        <f t="shared" ref="E11:G11" si="2">E6+E7+E8</f>
        <v>9</v>
      </c>
      <c r="F11" s="35">
        <f t="shared" si="2"/>
        <v>10</v>
      </c>
      <c r="G11" s="35">
        <f t="shared" si="2"/>
        <v>0</v>
      </c>
      <c r="H11" s="35">
        <f t="shared" si="1"/>
        <v>37</v>
      </c>
      <c r="I11" s="10"/>
    </row>
    <row r="12" spans="1:9" x14ac:dyDescent="0.25">
      <c r="A12" s="113"/>
      <c r="B12" s="20" t="s">
        <v>15</v>
      </c>
      <c r="C12" s="12"/>
      <c r="D12" s="21">
        <f>D11/D2</f>
        <v>0.17307692307692307</v>
      </c>
      <c r="E12" s="21">
        <f>E11/E2</f>
        <v>0.10843373493975904</v>
      </c>
      <c r="F12" s="21">
        <f>F11/F2</f>
        <v>0.26315789473684209</v>
      </c>
      <c r="G12" s="21">
        <f>G11/G2</f>
        <v>0</v>
      </c>
      <c r="H12" s="21">
        <f>H11/H2</f>
        <v>0.16371681415929204</v>
      </c>
      <c r="I12" s="10"/>
    </row>
    <row r="13" spans="1:9" x14ac:dyDescent="0.25">
      <c r="A13" s="22"/>
      <c r="B13" s="14"/>
      <c r="C13" s="12"/>
      <c r="D13" s="15"/>
      <c r="E13" s="15"/>
      <c r="F13" s="15"/>
      <c r="G13" s="15"/>
      <c r="H13" s="16"/>
      <c r="I13" s="10"/>
    </row>
    <row r="14" spans="1:9" x14ac:dyDescent="0.25">
      <c r="A14" s="111" t="s">
        <v>16</v>
      </c>
      <c r="B14" s="17" t="s">
        <v>9</v>
      </c>
      <c r="C14" s="12"/>
      <c r="D14" s="8">
        <v>25</v>
      </c>
      <c r="E14" s="9">
        <v>17</v>
      </c>
      <c r="F14" s="8">
        <v>18</v>
      </c>
      <c r="G14" s="8">
        <v>1</v>
      </c>
      <c r="H14" s="8">
        <f>SUM(D14:G14)</f>
        <v>61</v>
      </c>
      <c r="I14" s="10"/>
    </row>
    <row r="15" spans="1:9" x14ac:dyDescent="0.25">
      <c r="A15" s="112"/>
      <c r="B15" s="17" t="s">
        <v>10</v>
      </c>
      <c r="C15" s="12"/>
      <c r="D15" s="8">
        <v>33</v>
      </c>
      <c r="E15" s="9">
        <v>26</v>
      </c>
      <c r="F15" s="8">
        <v>3</v>
      </c>
      <c r="G15" s="8">
        <v>1</v>
      </c>
      <c r="H15" s="35">
        <f t="shared" ref="H15:H19" si="3">SUM(D15:G15)</f>
        <v>63</v>
      </c>
      <c r="I15" s="10"/>
    </row>
    <row r="16" spans="1:9" x14ac:dyDescent="0.25">
      <c r="A16" s="112"/>
      <c r="B16" s="18" t="s">
        <v>11</v>
      </c>
      <c r="C16" s="12"/>
      <c r="D16" s="8">
        <v>3</v>
      </c>
      <c r="E16" s="9">
        <v>10</v>
      </c>
      <c r="F16" s="8">
        <v>0</v>
      </c>
      <c r="G16" s="8">
        <v>0</v>
      </c>
      <c r="H16" s="35">
        <f t="shared" si="3"/>
        <v>13</v>
      </c>
      <c r="I16" s="10"/>
    </row>
    <row r="17" spans="1:9" x14ac:dyDescent="0.25">
      <c r="A17" s="112"/>
      <c r="B17" s="18" t="s">
        <v>12</v>
      </c>
      <c r="C17" s="12"/>
      <c r="D17" s="8">
        <v>4</v>
      </c>
      <c r="E17" s="9">
        <v>4</v>
      </c>
      <c r="F17" s="8">
        <v>4</v>
      </c>
      <c r="G17" s="8">
        <v>0</v>
      </c>
      <c r="H17" s="35">
        <f t="shared" si="3"/>
        <v>12</v>
      </c>
      <c r="I17" s="10"/>
    </row>
    <row r="18" spans="1:9" x14ac:dyDescent="0.25">
      <c r="A18" s="112"/>
      <c r="B18" s="18" t="s">
        <v>13</v>
      </c>
      <c r="C18" s="12"/>
      <c r="D18" s="8">
        <v>0</v>
      </c>
      <c r="E18" s="9">
        <v>0</v>
      </c>
      <c r="F18" s="8">
        <v>0</v>
      </c>
      <c r="G18" s="8">
        <v>0</v>
      </c>
      <c r="H18" s="35">
        <f t="shared" si="3"/>
        <v>0</v>
      </c>
      <c r="I18" s="10"/>
    </row>
    <row r="19" spans="1:9" x14ac:dyDescent="0.25">
      <c r="A19" s="112"/>
      <c r="B19" s="19" t="s">
        <v>14</v>
      </c>
      <c r="C19" s="12"/>
      <c r="D19" s="8">
        <f>D14+D15+D16</f>
        <v>61</v>
      </c>
      <c r="E19" s="35">
        <f t="shared" ref="E19:G19" si="4">E14+E15+E16</f>
        <v>53</v>
      </c>
      <c r="F19" s="35">
        <f t="shared" si="4"/>
        <v>21</v>
      </c>
      <c r="G19" s="35">
        <f t="shared" si="4"/>
        <v>2</v>
      </c>
      <c r="H19" s="35">
        <f t="shared" si="3"/>
        <v>137</v>
      </c>
      <c r="I19" s="10"/>
    </row>
    <row r="20" spans="1:9" x14ac:dyDescent="0.25">
      <c r="A20" s="113"/>
      <c r="B20" s="20" t="s">
        <v>15</v>
      </c>
      <c r="C20" s="12"/>
      <c r="D20" s="21">
        <f>D19/D3</f>
        <v>0.74390243902439024</v>
      </c>
      <c r="E20" s="21">
        <f t="shared" ref="E20:G20" si="5">E19/E3</f>
        <v>0.89830508474576276</v>
      </c>
      <c r="F20" s="21">
        <f t="shared" si="5"/>
        <v>0.72413793103448276</v>
      </c>
      <c r="G20" s="21">
        <f t="shared" si="5"/>
        <v>0.5</v>
      </c>
      <c r="H20" s="21">
        <f>H19/H3</f>
        <v>0.78735632183908044</v>
      </c>
      <c r="I20" s="10"/>
    </row>
    <row r="21" spans="1:9" x14ac:dyDescent="0.25">
      <c r="A21" s="22"/>
      <c r="B21" s="14"/>
      <c r="C21" s="12"/>
      <c r="D21" s="15"/>
      <c r="E21" s="15"/>
      <c r="F21" s="15"/>
      <c r="G21" s="15"/>
      <c r="H21" s="16"/>
      <c r="I21" s="10"/>
    </row>
    <row r="22" spans="1:9" x14ac:dyDescent="0.25">
      <c r="A22" s="8" t="s">
        <v>17</v>
      </c>
      <c r="B22" s="18" t="s">
        <v>18</v>
      </c>
      <c r="C22" s="12"/>
      <c r="D22" s="8"/>
      <c r="E22" s="9"/>
      <c r="F22" s="8">
        <v>1</v>
      </c>
      <c r="G22" s="8"/>
      <c r="H22" s="8"/>
      <c r="I22" s="10"/>
    </row>
    <row r="23" spans="1:9" x14ac:dyDescent="0.25">
      <c r="A23" s="23"/>
      <c r="B23" s="14"/>
      <c r="C23" s="12"/>
      <c r="D23" s="15"/>
      <c r="E23" s="15"/>
      <c r="F23" s="15"/>
      <c r="G23" s="15"/>
      <c r="H23" s="16"/>
      <c r="I23" s="10"/>
    </row>
    <row r="24" spans="1:9" x14ac:dyDescent="0.25">
      <c r="A24" s="24" t="s">
        <v>4</v>
      </c>
      <c r="B24" s="19" t="s">
        <v>15</v>
      </c>
      <c r="C24" s="12"/>
      <c r="D24" s="106">
        <f>(H11+H19)/H4</f>
        <v>0.435</v>
      </c>
      <c r="E24" s="107"/>
      <c r="F24" s="107"/>
      <c r="G24" s="107"/>
      <c r="H24" s="108"/>
      <c r="I24" s="10"/>
    </row>
    <row r="25" spans="1:9" x14ac:dyDescent="0.25">
      <c r="I25" s="10"/>
    </row>
    <row r="26" spans="1:9" x14ac:dyDescent="0.25">
      <c r="I26" s="10"/>
    </row>
    <row r="27" spans="1:9" x14ac:dyDescent="0.25">
      <c r="B27" s="109" t="s">
        <v>19</v>
      </c>
      <c r="C27" s="109"/>
      <c r="D27" s="109"/>
      <c r="E27" s="109"/>
      <c r="F27" s="109"/>
      <c r="I27" s="10"/>
    </row>
    <row r="28" spans="1:9" x14ac:dyDescent="0.25">
      <c r="A28" s="17"/>
      <c r="B28" s="110" t="s">
        <v>20</v>
      </c>
      <c r="C28" s="101"/>
      <c r="D28" s="101"/>
      <c r="E28" s="28"/>
      <c r="F28" s="28" t="s">
        <v>4</v>
      </c>
      <c r="I28" s="10"/>
    </row>
    <row r="29" spans="1:9" x14ac:dyDescent="0.25">
      <c r="A29" s="102" t="s">
        <v>21</v>
      </c>
      <c r="B29" s="101" t="s">
        <v>22</v>
      </c>
      <c r="C29" s="101"/>
      <c r="D29" s="101"/>
      <c r="E29" s="17"/>
      <c r="F29" s="17">
        <v>0</v>
      </c>
      <c r="I29" s="10"/>
    </row>
    <row r="30" spans="1:9" x14ac:dyDescent="0.25">
      <c r="A30" s="102"/>
      <c r="B30" s="103" t="s">
        <v>23</v>
      </c>
      <c r="C30" s="104"/>
      <c r="D30" s="105"/>
      <c r="E30" s="17"/>
      <c r="F30" s="17">
        <v>3</v>
      </c>
      <c r="I30" s="10"/>
    </row>
    <row r="31" spans="1:9" x14ac:dyDescent="0.25">
      <c r="A31" s="102"/>
      <c r="B31" s="30" t="s">
        <v>24</v>
      </c>
      <c r="C31" s="31"/>
      <c r="D31" s="32"/>
      <c r="E31" s="17"/>
      <c r="F31" s="17">
        <v>0</v>
      </c>
      <c r="I31" s="10"/>
    </row>
    <row r="32" spans="1:9" x14ac:dyDescent="0.25">
      <c r="A32" s="102"/>
      <c r="B32" s="101" t="s">
        <v>25</v>
      </c>
      <c r="C32" s="101"/>
      <c r="D32" s="101"/>
      <c r="E32" s="17"/>
      <c r="F32" s="17">
        <v>58</v>
      </c>
    </row>
    <row r="33" spans="1:18" x14ac:dyDescent="0.25">
      <c r="A33" s="102"/>
      <c r="B33" s="103" t="s">
        <v>26</v>
      </c>
      <c r="C33" s="104"/>
      <c r="D33" s="105"/>
      <c r="E33" s="17"/>
      <c r="F33" s="17">
        <v>2</v>
      </c>
    </row>
    <row r="34" spans="1:18" x14ac:dyDescent="0.25">
      <c r="A34" s="102"/>
      <c r="B34" s="101" t="s">
        <v>27</v>
      </c>
      <c r="C34" s="101"/>
      <c r="D34" s="101"/>
      <c r="E34" s="17"/>
      <c r="F34" s="17">
        <v>36</v>
      </c>
    </row>
    <row r="35" spans="1:18" s="26" customFormat="1" x14ac:dyDescent="0.25">
      <c r="A35" s="17"/>
      <c r="B35" s="101"/>
      <c r="C35" s="101"/>
      <c r="D35" s="101"/>
      <c r="E35" s="28" t="s">
        <v>4</v>
      </c>
      <c r="F35" s="28">
        <f>SUM(F29:F34)</f>
        <v>99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5">
      <c r="A36" s="102" t="s">
        <v>28</v>
      </c>
      <c r="B36" s="101" t="s">
        <v>22</v>
      </c>
      <c r="C36" s="101"/>
      <c r="D36" s="101"/>
      <c r="E36" s="17"/>
      <c r="F36" s="17">
        <v>5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5">
      <c r="A37" s="102"/>
      <c r="B37" s="101" t="s">
        <v>23</v>
      </c>
      <c r="C37" s="101"/>
      <c r="D37" s="101"/>
      <c r="E37" s="17"/>
      <c r="F37" s="17"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5">
      <c r="A38" s="102"/>
      <c r="B38" s="101" t="s">
        <v>24</v>
      </c>
      <c r="C38" s="101"/>
      <c r="D38" s="101"/>
      <c r="E38" s="17"/>
      <c r="F38" s="17"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5">
      <c r="A39" s="102"/>
      <c r="B39" s="103" t="s">
        <v>25</v>
      </c>
      <c r="C39" s="104"/>
      <c r="D39" s="105"/>
      <c r="E39" s="17"/>
      <c r="F39" s="17"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02"/>
      <c r="B40" s="103" t="s">
        <v>26</v>
      </c>
      <c r="C40" s="104"/>
      <c r="D40" s="105"/>
      <c r="E40" s="17"/>
      <c r="F40" s="17">
        <v>3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/>
      <c r="B41" s="101" t="s">
        <v>27</v>
      </c>
      <c r="C41" s="101"/>
      <c r="D41" s="101"/>
      <c r="E41" s="17"/>
      <c r="F41" s="17">
        <v>4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7"/>
      <c r="B42" s="101"/>
      <c r="C42" s="101"/>
      <c r="D42" s="101"/>
      <c r="E42" s="28" t="s">
        <v>4</v>
      </c>
      <c r="F42" s="28">
        <f>SUM(F36:F41)</f>
        <v>12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</sheetData>
  <mergeCells count="24">
    <mergeCell ref="A14:A20"/>
    <mergeCell ref="A1:B1"/>
    <mergeCell ref="A2:B2"/>
    <mergeCell ref="A3:B3"/>
    <mergeCell ref="A4:B4"/>
    <mergeCell ref="A6:A12"/>
    <mergeCell ref="D24:H24"/>
    <mergeCell ref="B27:F27"/>
    <mergeCell ref="B28:D28"/>
    <mergeCell ref="A29:A34"/>
    <mergeCell ref="B29:D29"/>
    <mergeCell ref="B30:D30"/>
    <mergeCell ref="B32:D32"/>
    <mergeCell ref="B33:D33"/>
    <mergeCell ref="B34:D34"/>
    <mergeCell ref="B42:D42"/>
    <mergeCell ref="B35:D35"/>
    <mergeCell ref="A36:A41"/>
    <mergeCell ref="B36:D36"/>
    <mergeCell ref="B37:D37"/>
    <mergeCell ref="B38:D38"/>
    <mergeCell ref="B39:D39"/>
    <mergeCell ref="B40:D40"/>
    <mergeCell ref="B41:D41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4"/>
  <sheetViews>
    <sheetView view="pageLayout" zoomScaleNormal="100" workbookViewId="0">
      <selection activeCell="A5" sqref="A1:H1048576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">
        <v>166</v>
      </c>
      <c r="E2" s="9">
        <v>64</v>
      </c>
      <c r="F2" s="8">
        <v>74</v>
      </c>
      <c r="G2" s="8">
        <v>0</v>
      </c>
      <c r="H2" s="8">
        <f>SUM(D2:G2)</f>
        <v>304</v>
      </c>
      <c r="I2" s="10"/>
    </row>
    <row r="3" spans="1:9" x14ac:dyDescent="0.25">
      <c r="A3" s="109" t="s">
        <v>6</v>
      </c>
      <c r="B3" s="109"/>
      <c r="C3" s="12"/>
      <c r="D3" s="8">
        <v>70</v>
      </c>
      <c r="E3" s="9">
        <v>66</v>
      </c>
      <c r="F3" s="8">
        <v>32</v>
      </c>
      <c r="G3" s="8">
        <v>8</v>
      </c>
      <c r="H3" s="8">
        <f>SUM(D3:G3)</f>
        <v>176</v>
      </c>
      <c r="I3" s="10"/>
    </row>
    <row r="4" spans="1:9" x14ac:dyDescent="0.25">
      <c r="A4" s="115" t="s">
        <v>7</v>
      </c>
      <c r="B4" s="116"/>
      <c r="C4" s="12"/>
      <c r="D4" s="8">
        <f>SUM(D2:D3)</f>
        <v>236</v>
      </c>
      <c r="E4" s="36">
        <f t="shared" ref="E4:H4" si="0">SUM(E2:E3)</f>
        <v>130</v>
      </c>
      <c r="F4" s="36">
        <f t="shared" si="0"/>
        <v>106</v>
      </c>
      <c r="G4" s="36">
        <f t="shared" si="0"/>
        <v>8</v>
      </c>
      <c r="H4" s="36">
        <f t="shared" si="0"/>
        <v>480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">
        <v>16</v>
      </c>
      <c r="E6" s="9">
        <v>4</v>
      </c>
      <c r="F6" s="8">
        <v>17</v>
      </c>
      <c r="G6" s="8">
        <v>0</v>
      </c>
      <c r="H6" s="8">
        <f>SUM(D6:G6)</f>
        <v>37</v>
      </c>
      <c r="I6" s="10"/>
    </row>
    <row r="7" spans="1:9" x14ac:dyDescent="0.25">
      <c r="A7" s="112"/>
      <c r="B7" s="17" t="s">
        <v>38</v>
      </c>
      <c r="C7" s="12"/>
      <c r="D7" s="44">
        <v>6</v>
      </c>
      <c r="E7" s="9">
        <v>0</v>
      </c>
      <c r="F7" s="44">
        <v>2</v>
      </c>
      <c r="G7" s="44">
        <v>0</v>
      </c>
      <c r="H7" s="44">
        <f t="shared" ref="H7:H14" si="1">SUM(D7:G7)</f>
        <v>8</v>
      </c>
      <c r="I7" s="10"/>
    </row>
    <row r="8" spans="1:9" x14ac:dyDescent="0.25">
      <c r="A8" s="112"/>
      <c r="B8" s="17" t="s">
        <v>10</v>
      </c>
      <c r="C8" s="12"/>
      <c r="D8" s="8">
        <v>3</v>
      </c>
      <c r="E8" s="9">
        <v>3</v>
      </c>
      <c r="F8" s="8">
        <v>0</v>
      </c>
      <c r="G8" s="8">
        <v>0</v>
      </c>
      <c r="H8" s="44">
        <f t="shared" si="1"/>
        <v>6</v>
      </c>
      <c r="I8" s="10"/>
    </row>
    <row r="9" spans="1:9" x14ac:dyDescent="0.25">
      <c r="A9" s="112"/>
      <c r="B9" s="18" t="s">
        <v>11</v>
      </c>
      <c r="C9" s="12"/>
      <c r="D9" s="8">
        <v>0</v>
      </c>
      <c r="E9" s="9">
        <v>0</v>
      </c>
      <c r="F9" s="8">
        <v>2</v>
      </c>
      <c r="G9" s="8">
        <v>0</v>
      </c>
      <c r="H9" s="44">
        <f t="shared" si="1"/>
        <v>2</v>
      </c>
      <c r="I9" s="10"/>
    </row>
    <row r="10" spans="1:9" x14ac:dyDescent="0.25">
      <c r="A10" s="112"/>
      <c r="B10" s="18" t="s">
        <v>32</v>
      </c>
      <c r="C10" s="12"/>
      <c r="D10" s="44">
        <v>38</v>
      </c>
      <c r="E10" s="9">
        <v>8</v>
      </c>
      <c r="F10" s="44">
        <v>12</v>
      </c>
      <c r="G10" s="44">
        <v>0</v>
      </c>
      <c r="H10" s="44">
        <f t="shared" si="1"/>
        <v>58</v>
      </c>
      <c r="I10" s="10"/>
    </row>
    <row r="11" spans="1:9" x14ac:dyDescent="0.25">
      <c r="A11" s="112"/>
      <c r="B11" s="18" t="s">
        <v>12</v>
      </c>
      <c r="C11" s="12"/>
      <c r="D11" s="8">
        <v>40</v>
      </c>
      <c r="E11" s="9">
        <v>6</v>
      </c>
      <c r="F11" s="8">
        <v>17</v>
      </c>
      <c r="G11" s="8">
        <v>0</v>
      </c>
      <c r="H11" s="44">
        <f t="shared" si="1"/>
        <v>63</v>
      </c>
      <c r="I11" s="10"/>
    </row>
    <row r="12" spans="1:9" x14ac:dyDescent="0.25">
      <c r="A12" s="112"/>
      <c r="B12" s="18" t="s">
        <v>34</v>
      </c>
      <c r="C12" s="12"/>
      <c r="D12" s="44">
        <v>1</v>
      </c>
      <c r="E12" s="9">
        <v>0</v>
      </c>
      <c r="F12" s="44">
        <v>0</v>
      </c>
      <c r="G12" s="44">
        <v>0</v>
      </c>
      <c r="H12" s="44">
        <f t="shared" si="1"/>
        <v>1</v>
      </c>
      <c r="I12" s="10"/>
    </row>
    <row r="13" spans="1:9" x14ac:dyDescent="0.25">
      <c r="A13" s="112"/>
      <c r="B13" s="18" t="s">
        <v>13</v>
      </c>
      <c r="C13" s="12"/>
      <c r="D13" s="8">
        <v>9</v>
      </c>
      <c r="E13" s="9">
        <v>2</v>
      </c>
      <c r="F13" s="8">
        <v>2</v>
      </c>
      <c r="G13" s="8">
        <v>0</v>
      </c>
      <c r="H13" s="44">
        <f t="shared" si="1"/>
        <v>13</v>
      </c>
      <c r="I13" s="10"/>
    </row>
    <row r="14" spans="1:9" x14ac:dyDescent="0.25">
      <c r="A14" s="112"/>
      <c r="B14" s="19" t="s">
        <v>14</v>
      </c>
      <c r="C14" s="12"/>
      <c r="D14" s="44">
        <f>D6+D7+D8+D9+D10</f>
        <v>63</v>
      </c>
      <c r="E14" s="44">
        <f t="shared" ref="E14:G14" si="2">E6+E7+E8+E9+E10</f>
        <v>15</v>
      </c>
      <c r="F14" s="44">
        <f t="shared" si="2"/>
        <v>33</v>
      </c>
      <c r="G14" s="44">
        <f t="shared" si="2"/>
        <v>0</v>
      </c>
      <c r="H14" s="44">
        <f t="shared" si="1"/>
        <v>111</v>
      </c>
      <c r="I14" s="10"/>
    </row>
    <row r="15" spans="1:9" x14ac:dyDescent="0.25">
      <c r="A15" s="113"/>
      <c r="B15" s="20" t="s">
        <v>15</v>
      </c>
      <c r="C15" s="12"/>
      <c r="D15" s="21">
        <f>D14/D2</f>
        <v>0.37951807228915663</v>
      </c>
      <c r="E15" s="21">
        <f t="shared" ref="E15:G15" si="3">E14/E2</f>
        <v>0.234375</v>
      </c>
      <c r="F15" s="21">
        <f t="shared" si="3"/>
        <v>0.44594594594594594</v>
      </c>
      <c r="G15" s="21" t="e">
        <f t="shared" si="3"/>
        <v>#DIV/0!</v>
      </c>
      <c r="H15" s="21">
        <f>H14/H2</f>
        <v>0.36513157894736842</v>
      </c>
      <c r="I15" s="10"/>
    </row>
    <row r="16" spans="1:9" x14ac:dyDescent="0.25">
      <c r="A16" s="22"/>
      <c r="B16" s="14"/>
      <c r="C16" s="12"/>
      <c r="D16" s="15">
        <v>0</v>
      </c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8">
        <v>48</v>
      </c>
      <c r="E17" s="9">
        <v>27</v>
      </c>
      <c r="F17" s="8">
        <v>14</v>
      </c>
      <c r="G17" s="8">
        <v>2</v>
      </c>
      <c r="H17" s="8">
        <f>SUM(D17:G17)</f>
        <v>91</v>
      </c>
      <c r="I17" s="10"/>
    </row>
    <row r="18" spans="1:9" x14ac:dyDescent="0.25">
      <c r="A18" s="112"/>
      <c r="B18" s="17" t="s">
        <v>39</v>
      </c>
      <c r="C18" s="12"/>
      <c r="D18" s="44">
        <v>1</v>
      </c>
      <c r="E18" s="9">
        <v>1</v>
      </c>
      <c r="F18" s="44">
        <v>1</v>
      </c>
      <c r="G18" s="44">
        <v>0</v>
      </c>
      <c r="H18" s="46">
        <f>SUM(D18:G18)</f>
        <v>3</v>
      </c>
      <c r="I18" s="10"/>
    </row>
    <row r="19" spans="1:9" x14ac:dyDescent="0.25">
      <c r="A19" s="112"/>
      <c r="B19" s="17" t="s">
        <v>10</v>
      </c>
      <c r="C19" s="12"/>
      <c r="D19" s="8">
        <v>24</v>
      </c>
      <c r="E19" s="9">
        <v>18</v>
      </c>
      <c r="F19" s="8">
        <v>0</v>
      </c>
      <c r="G19" s="8">
        <v>4</v>
      </c>
      <c r="H19" s="36">
        <f t="shared" ref="H19:H23" si="4">SUM(D19:G19)</f>
        <v>46</v>
      </c>
      <c r="I19" s="10"/>
    </row>
    <row r="20" spans="1:9" x14ac:dyDescent="0.25">
      <c r="A20" s="112"/>
      <c r="B20" s="18" t="s">
        <v>11</v>
      </c>
      <c r="C20" s="12"/>
      <c r="D20" s="8">
        <v>4</v>
      </c>
      <c r="E20" s="9">
        <v>11</v>
      </c>
      <c r="F20" s="8">
        <v>15</v>
      </c>
      <c r="G20" s="8">
        <v>0</v>
      </c>
      <c r="H20" s="36">
        <f t="shared" si="4"/>
        <v>30</v>
      </c>
      <c r="I20" s="10"/>
    </row>
    <row r="21" spans="1:9" x14ac:dyDescent="0.25">
      <c r="A21" s="112"/>
      <c r="B21" s="18" t="s">
        <v>12</v>
      </c>
      <c r="C21" s="12"/>
      <c r="D21" s="8">
        <v>3</v>
      </c>
      <c r="E21" s="9">
        <v>8</v>
      </c>
      <c r="F21" s="8">
        <v>0</v>
      </c>
      <c r="G21" s="8">
        <v>1</v>
      </c>
      <c r="H21" s="36">
        <f t="shared" si="4"/>
        <v>12</v>
      </c>
      <c r="I21" s="10"/>
    </row>
    <row r="22" spans="1:9" x14ac:dyDescent="0.25">
      <c r="A22" s="112"/>
      <c r="B22" s="18" t="s">
        <v>34</v>
      </c>
      <c r="C22" s="12"/>
      <c r="D22" s="44">
        <v>0</v>
      </c>
      <c r="E22" s="9">
        <v>0</v>
      </c>
      <c r="F22" s="44">
        <v>2</v>
      </c>
      <c r="G22" s="44">
        <v>0</v>
      </c>
      <c r="H22" s="44">
        <f t="shared" si="4"/>
        <v>2</v>
      </c>
      <c r="I22" s="10"/>
    </row>
    <row r="23" spans="1:9" x14ac:dyDescent="0.25">
      <c r="A23" s="112"/>
      <c r="B23" s="18" t="s">
        <v>13</v>
      </c>
      <c r="C23" s="12"/>
      <c r="D23" s="8">
        <v>0</v>
      </c>
      <c r="E23" s="9">
        <v>0</v>
      </c>
      <c r="F23" s="8">
        <v>0</v>
      </c>
      <c r="G23" s="8">
        <v>0</v>
      </c>
      <c r="H23" s="36">
        <f t="shared" si="4"/>
        <v>0</v>
      </c>
      <c r="I23" s="10"/>
    </row>
    <row r="24" spans="1:9" x14ac:dyDescent="0.25">
      <c r="A24" s="112"/>
      <c r="B24" s="19" t="s">
        <v>14</v>
      </c>
      <c r="C24" s="12"/>
      <c r="D24" s="8">
        <f>D17+D18+D19+D20</f>
        <v>77</v>
      </c>
      <c r="E24" s="44">
        <f>E17+E18+E19+E20</f>
        <v>57</v>
      </c>
      <c r="F24" s="44">
        <f>F17+F18+F19+F20</f>
        <v>30</v>
      </c>
      <c r="G24" s="36">
        <v>6</v>
      </c>
      <c r="H24" s="36">
        <f>H17+H18+H19+H20</f>
        <v>170</v>
      </c>
      <c r="I24" s="10"/>
    </row>
    <row r="25" spans="1:9" x14ac:dyDescent="0.25">
      <c r="A25" s="113"/>
      <c r="B25" s="20" t="s">
        <v>15</v>
      </c>
      <c r="C25" s="12"/>
      <c r="D25" s="21">
        <f>D24/D3</f>
        <v>1.1000000000000001</v>
      </c>
      <c r="E25" s="21">
        <f t="shared" ref="E25:G25" si="5">E24/E3</f>
        <v>0.86363636363636365</v>
      </c>
      <c r="F25" s="21">
        <f t="shared" si="5"/>
        <v>0.9375</v>
      </c>
      <c r="G25" s="21">
        <f t="shared" si="5"/>
        <v>0.75</v>
      </c>
      <c r="H25" s="21">
        <f>H24/H3</f>
        <v>0.96590909090909094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8" t="s">
        <v>17</v>
      </c>
      <c r="B27" s="18" t="s">
        <v>18</v>
      </c>
      <c r="C27" s="12"/>
      <c r="D27" s="8">
        <v>0</v>
      </c>
      <c r="E27" s="9">
        <v>0</v>
      </c>
      <c r="F27" s="8">
        <v>0</v>
      </c>
      <c r="G27" s="8">
        <v>0</v>
      </c>
      <c r="H27" s="8">
        <v>0</v>
      </c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0.5854166666666667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09" t="s">
        <v>19</v>
      </c>
      <c r="C32" s="109"/>
      <c r="D32" s="109"/>
      <c r="E32" s="109"/>
      <c r="F32" s="109"/>
      <c r="I32" s="10"/>
    </row>
    <row r="33" spans="1:18" x14ac:dyDescent="0.25">
      <c r="A33" s="17"/>
      <c r="B33" s="110" t="s">
        <v>20</v>
      </c>
      <c r="C33" s="101"/>
      <c r="D33" s="101"/>
      <c r="E33" s="28"/>
      <c r="F33" s="28" t="s">
        <v>4</v>
      </c>
      <c r="I33" s="10"/>
    </row>
    <row r="34" spans="1:18" x14ac:dyDescent="0.25">
      <c r="A34" s="102" t="s">
        <v>21</v>
      </c>
      <c r="B34" s="101" t="s">
        <v>40</v>
      </c>
      <c r="C34" s="101"/>
      <c r="D34" s="101"/>
      <c r="E34" s="17"/>
      <c r="F34" s="17">
        <v>2</v>
      </c>
      <c r="I34" s="10"/>
    </row>
    <row r="35" spans="1:18" x14ac:dyDescent="0.25">
      <c r="A35" s="102"/>
      <c r="B35" s="103" t="s">
        <v>41</v>
      </c>
      <c r="C35" s="104"/>
      <c r="D35" s="105"/>
      <c r="E35" s="17"/>
      <c r="F35" s="17">
        <v>1</v>
      </c>
      <c r="I35" s="10"/>
    </row>
    <row r="36" spans="1:18" x14ac:dyDescent="0.25">
      <c r="A36" s="102"/>
      <c r="B36" s="30" t="s">
        <v>27</v>
      </c>
      <c r="C36" s="31"/>
      <c r="D36" s="32"/>
      <c r="E36" s="17"/>
      <c r="F36" s="17">
        <v>33</v>
      </c>
      <c r="I36" s="10"/>
    </row>
    <row r="37" spans="1:18" x14ac:dyDescent="0.25">
      <c r="A37" s="102"/>
      <c r="B37" s="101" t="s">
        <v>42</v>
      </c>
      <c r="C37" s="101"/>
      <c r="D37" s="101"/>
      <c r="E37" s="17"/>
      <c r="F37" s="17">
        <v>28</v>
      </c>
    </row>
    <row r="38" spans="1:18" s="26" customFormat="1" x14ac:dyDescent="0.25">
      <c r="A38" s="17"/>
      <c r="B38" s="101"/>
      <c r="C38" s="101"/>
      <c r="D38" s="101"/>
      <c r="E38" s="28" t="s">
        <v>4</v>
      </c>
      <c r="F38" s="28">
        <f>SUM(F34:F37)</f>
        <v>64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5">
      <c r="A39" s="102" t="s">
        <v>28</v>
      </c>
      <c r="B39" s="101" t="s">
        <v>22</v>
      </c>
      <c r="C39" s="101"/>
      <c r="D39" s="101"/>
      <c r="E39" s="17"/>
      <c r="F39" s="17">
        <v>4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02"/>
      <c r="B40" s="101" t="s">
        <v>23</v>
      </c>
      <c r="C40" s="101"/>
      <c r="D40" s="101"/>
      <c r="E40" s="17"/>
      <c r="F40" s="17">
        <v>5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/>
      <c r="B41" s="103" t="s">
        <v>25</v>
      </c>
      <c r="C41" s="104"/>
      <c r="D41" s="105"/>
      <c r="E41" s="17"/>
      <c r="F41" s="17">
        <v>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02"/>
      <c r="B42" s="103" t="s">
        <v>26</v>
      </c>
      <c r="C42" s="104"/>
      <c r="D42" s="105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02"/>
      <c r="B43" s="101" t="s">
        <v>27</v>
      </c>
      <c r="C43" s="101"/>
      <c r="D43" s="101"/>
      <c r="E43" s="17"/>
      <c r="F43" s="17">
        <v>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7"/>
      <c r="B44" s="101"/>
      <c r="C44" s="101"/>
      <c r="D44" s="101"/>
      <c r="E44" s="28" t="s">
        <v>4</v>
      </c>
      <c r="F44" s="28">
        <f>SUM(F39:F43)</f>
        <v>14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mergeCells count="21">
    <mergeCell ref="A17:A25"/>
    <mergeCell ref="A1:B1"/>
    <mergeCell ref="A2:B2"/>
    <mergeCell ref="A3:B3"/>
    <mergeCell ref="A4:B4"/>
    <mergeCell ref="A6:A15"/>
    <mergeCell ref="D29:H29"/>
    <mergeCell ref="B32:F32"/>
    <mergeCell ref="B33:D33"/>
    <mergeCell ref="A34:A37"/>
    <mergeCell ref="B34:D34"/>
    <mergeCell ref="B35:D35"/>
    <mergeCell ref="B37:D37"/>
    <mergeCell ref="B44:D44"/>
    <mergeCell ref="B38:D38"/>
    <mergeCell ref="A39:A43"/>
    <mergeCell ref="B39:D39"/>
    <mergeCell ref="B40:D40"/>
    <mergeCell ref="B41:D41"/>
    <mergeCell ref="B42:D42"/>
    <mergeCell ref="B43:D43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43"/>
  <sheetViews>
    <sheetView view="pageLayout" zoomScaleNormal="100" workbookViewId="0">
      <selection activeCell="H23" sqref="H23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47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48">
        <v>137</v>
      </c>
      <c r="E2" s="9">
        <v>78</v>
      </c>
      <c r="F2" s="48">
        <v>37</v>
      </c>
      <c r="G2" s="48">
        <v>6</v>
      </c>
      <c r="H2" s="48">
        <f>SUM(D2:G2)</f>
        <v>258</v>
      </c>
      <c r="I2" s="10"/>
    </row>
    <row r="3" spans="1:9" x14ac:dyDescent="0.25">
      <c r="A3" s="109" t="s">
        <v>6</v>
      </c>
      <c r="B3" s="109"/>
      <c r="C3" s="12"/>
      <c r="D3" s="48">
        <v>96</v>
      </c>
      <c r="E3" s="9">
        <v>40</v>
      </c>
      <c r="F3" s="48">
        <v>25</v>
      </c>
      <c r="G3" s="48">
        <v>1</v>
      </c>
      <c r="H3" s="48">
        <f>SUM(D3:G3)</f>
        <v>162</v>
      </c>
      <c r="I3" s="10"/>
    </row>
    <row r="4" spans="1:9" x14ac:dyDescent="0.25">
      <c r="A4" s="115" t="s">
        <v>7</v>
      </c>
      <c r="B4" s="116"/>
      <c r="C4" s="12"/>
      <c r="D4" s="48">
        <f>SUM(D2:D3)</f>
        <v>233</v>
      </c>
      <c r="E4" s="48">
        <f t="shared" ref="E4:G4" si="0">SUM(E2:E3)</f>
        <v>118</v>
      </c>
      <c r="F4" s="48">
        <f t="shared" si="0"/>
        <v>62</v>
      </c>
      <c r="G4" s="48">
        <f t="shared" si="0"/>
        <v>7</v>
      </c>
      <c r="H4" s="48">
        <f t="shared" ref="H4" si="1">SUM(H2:H3)</f>
        <v>420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48">
        <v>55</v>
      </c>
      <c r="E6" s="9">
        <v>27</v>
      </c>
      <c r="F6" s="48">
        <v>32</v>
      </c>
      <c r="G6" s="48">
        <v>1</v>
      </c>
      <c r="H6" s="48">
        <f>SUM(D6:G6)</f>
        <v>115</v>
      </c>
      <c r="I6" s="10"/>
    </row>
    <row r="7" spans="1:9" x14ac:dyDescent="0.25">
      <c r="A7" s="112"/>
      <c r="B7" s="17" t="s">
        <v>38</v>
      </c>
      <c r="C7" s="12"/>
      <c r="D7" s="48">
        <v>21</v>
      </c>
      <c r="E7" s="9">
        <v>1</v>
      </c>
      <c r="F7" s="48">
        <v>8</v>
      </c>
      <c r="G7" s="48">
        <v>0</v>
      </c>
      <c r="H7" s="48">
        <f t="shared" ref="H7:H14" si="2">SUM(D7:G7)</f>
        <v>30</v>
      </c>
      <c r="I7" s="10"/>
    </row>
    <row r="8" spans="1:9" x14ac:dyDescent="0.25">
      <c r="A8" s="112"/>
      <c r="B8" s="17" t="s">
        <v>10</v>
      </c>
      <c r="C8" s="12"/>
      <c r="D8" s="48">
        <v>2</v>
      </c>
      <c r="E8" s="9">
        <v>1</v>
      </c>
      <c r="F8" s="48">
        <v>1</v>
      </c>
      <c r="G8" s="48">
        <v>0</v>
      </c>
      <c r="H8" s="48">
        <f t="shared" si="2"/>
        <v>4</v>
      </c>
      <c r="I8" s="10"/>
    </row>
    <row r="9" spans="1:9" x14ac:dyDescent="0.25">
      <c r="A9" s="112"/>
      <c r="B9" s="18" t="s">
        <v>11</v>
      </c>
      <c r="C9" s="12"/>
      <c r="D9" s="48">
        <v>5</v>
      </c>
      <c r="E9" s="9">
        <v>0</v>
      </c>
      <c r="F9" s="48">
        <v>1</v>
      </c>
      <c r="G9" s="48">
        <v>0</v>
      </c>
      <c r="H9" s="48">
        <f t="shared" si="2"/>
        <v>6</v>
      </c>
      <c r="I9" s="10"/>
    </row>
    <row r="10" spans="1:9" x14ac:dyDescent="0.25">
      <c r="A10" s="112"/>
      <c r="B10" s="18" t="s">
        <v>32</v>
      </c>
      <c r="C10" s="12"/>
      <c r="D10" s="48">
        <v>22</v>
      </c>
      <c r="E10" s="9">
        <v>21</v>
      </c>
      <c r="F10" s="48">
        <v>1</v>
      </c>
      <c r="G10" s="48">
        <v>3</v>
      </c>
      <c r="H10" s="48">
        <f t="shared" si="2"/>
        <v>47</v>
      </c>
      <c r="I10" s="10"/>
    </row>
    <row r="11" spans="1:9" x14ac:dyDescent="0.25">
      <c r="A11" s="112"/>
      <c r="B11" s="18" t="s">
        <v>12</v>
      </c>
      <c r="C11" s="12"/>
      <c r="D11" s="48">
        <v>54</v>
      </c>
      <c r="E11" s="9">
        <v>9</v>
      </c>
      <c r="F11" s="48">
        <v>17</v>
      </c>
      <c r="G11" s="48">
        <v>0</v>
      </c>
      <c r="H11" s="48">
        <f t="shared" si="2"/>
        <v>80</v>
      </c>
      <c r="I11" s="10"/>
    </row>
    <row r="12" spans="1:9" x14ac:dyDescent="0.25">
      <c r="A12" s="112"/>
      <c r="B12" s="18" t="s">
        <v>34</v>
      </c>
      <c r="C12" s="12"/>
      <c r="D12" s="48">
        <v>0</v>
      </c>
      <c r="E12" s="9">
        <v>0</v>
      </c>
      <c r="F12" s="48">
        <v>2</v>
      </c>
      <c r="G12" s="48">
        <v>1</v>
      </c>
      <c r="H12" s="48">
        <f t="shared" si="2"/>
        <v>3</v>
      </c>
      <c r="I12" s="10"/>
    </row>
    <row r="13" spans="1:9" x14ac:dyDescent="0.25">
      <c r="A13" s="112"/>
      <c r="B13" s="18" t="s">
        <v>13</v>
      </c>
      <c r="C13" s="12"/>
      <c r="D13" s="48">
        <v>6</v>
      </c>
      <c r="E13" s="9">
        <v>4</v>
      </c>
      <c r="F13" s="48">
        <v>2</v>
      </c>
      <c r="G13" s="48">
        <v>0</v>
      </c>
      <c r="H13" s="48">
        <f t="shared" si="2"/>
        <v>12</v>
      </c>
      <c r="I13" s="10"/>
    </row>
    <row r="14" spans="1:9" x14ac:dyDescent="0.25">
      <c r="A14" s="112"/>
      <c r="B14" s="19" t="s">
        <v>14</v>
      </c>
      <c r="C14" s="12"/>
      <c r="D14" s="48">
        <f>D6+D7+D8+D9+D10</f>
        <v>105</v>
      </c>
      <c r="E14" s="48">
        <f t="shared" ref="E14:G14" si="3">E6+E7+E8+E9+E10</f>
        <v>50</v>
      </c>
      <c r="F14" s="48">
        <f t="shared" si="3"/>
        <v>43</v>
      </c>
      <c r="G14" s="48">
        <f t="shared" si="3"/>
        <v>4</v>
      </c>
      <c r="H14" s="48">
        <f t="shared" si="2"/>
        <v>202</v>
      </c>
      <c r="I14" s="10"/>
    </row>
    <row r="15" spans="1:9" x14ac:dyDescent="0.25">
      <c r="A15" s="113"/>
      <c r="B15" s="20" t="s">
        <v>15</v>
      </c>
      <c r="C15" s="12"/>
      <c r="D15" s="21">
        <f>D14/D2</f>
        <v>0.76642335766423353</v>
      </c>
      <c r="E15" s="21">
        <f t="shared" ref="E15:G15" si="4">E14/E2</f>
        <v>0.64102564102564108</v>
      </c>
      <c r="F15" s="21">
        <f t="shared" si="4"/>
        <v>1.1621621621621621</v>
      </c>
      <c r="G15" s="21">
        <f t="shared" si="4"/>
        <v>0.66666666666666663</v>
      </c>
      <c r="H15" s="21">
        <f>H14/H2</f>
        <v>0.78294573643410847</v>
      </c>
      <c r="I15" s="10"/>
    </row>
    <row r="16" spans="1:9" x14ac:dyDescent="0.25">
      <c r="A16" s="22"/>
      <c r="B16" s="14"/>
      <c r="C16" s="12"/>
      <c r="D16" s="15">
        <v>0</v>
      </c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48">
        <v>42</v>
      </c>
      <c r="E17" s="9">
        <v>27</v>
      </c>
      <c r="F17" s="48">
        <v>14</v>
      </c>
      <c r="G17" s="48">
        <v>0</v>
      </c>
      <c r="H17" s="48">
        <f>SUM(D17:G17)</f>
        <v>83</v>
      </c>
      <c r="I17" s="10"/>
    </row>
    <row r="18" spans="1:9" x14ac:dyDescent="0.25">
      <c r="A18" s="112"/>
      <c r="B18" s="17" t="s">
        <v>39</v>
      </c>
      <c r="C18" s="12"/>
      <c r="D18" s="48">
        <v>0</v>
      </c>
      <c r="E18" s="9">
        <v>1</v>
      </c>
      <c r="F18" s="48">
        <v>0</v>
      </c>
      <c r="G18" s="48">
        <v>0</v>
      </c>
      <c r="H18" s="48">
        <f>SUM(D18:G18)</f>
        <v>1</v>
      </c>
      <c r="I18" s="10"/>
    </row>
    <row r="19" spans="1:9" x14ac:dyDescent="0.25">
      <c r="A19" s="112"/>
      <c r="B19" s="17" t="s">
        <v>10</v>
      </c>
      <c r="C19" s="12"/>
      <c r="D19" s="48">
        <v>32</v>
      </c>
      <c r="E19" s="9">
        <v>10</v>
      </c>
      <c r="F19" s="48">
        <v>3</v>
      </c>
      <c r="G19" s="48">
        <v>1</v>
      </c>
      <c r="H19" s="48">
        <f t="shared" ref="H19:H23" si="5">SUM(D19:G19)</f>
        <v>46</v>
      </c>
      <c r="I19" s="10"/>
    </row>
    <row r="20" spans="1:9" x14ac:dyDescent="0.25">
      <c r="A20" s="112"/>
      <c r="B20" s="18" t="s">
        <v>11</v>
      </c>
      <c r="C20" s="12"/>
      <c r="D20" s="48">
        <v>4</v>
      </c>
      <c r="E20" s="9">
        <v>2</v>
      </c>
      <c r="F20" s="48">
        <v>1</v>
      </c>
      <c r="G20" s="48">
        <v>0</v>
      </c>
      <c r="H20" s="48">
        <f t="shared" si="5"/>
        <v>7</v>
      </c>
      <c r="I20" s="10"/>
    </row>
    <row r="21" spans="1:9" x14ac:dyDescent="0.25">
      <c r="A21" s="112"/>
      <c r="B21" s="18" t="s">
        <v>12</v>
      </c>
      <c r="C21" s="12"/>
      <c r="D21" s="48">
        <v>11</v>
      </c>
      <c r="E21" s="9">
        <v>3</v>
      </c>
      <c r="F21" s="48">
        <v>6</v>
      </c>
      <c r="G21" s="48">
        <v>0</v>
      </c>
      <c r="H21" s="48">
        <v>12</v>
      </c>
      <c r="I21" s="10"/>
    </row>
    <row r="22" spans="1:9" x14ac:dyDescent="0.25">
      <c r="A22" s="112"/>
      <c r="B22" s="18" t="s">
        <v>34</v>
      </c>
      <c r="C22" s="12"/>
      <c r="D22" s="48">
        <v>0</v>
      </c>
      <c r="E22" s="9">
        <v>0</v>
      </c>
      <c r="F22" s="48">
        <v>0</v>
      </c>
      <c r="G22" s="48">
        <v>0</v>
      </c>
      <c r="H22" s="48">
        <v>8</v>
      </c>
      <c r="I22" s="10"/>
    </row>
    <row r="23" spans="1:9" x14ac:dyDescent="0.25">
      <c r="A23" s="112"/>
      <c r="B23" s="18" t="s">
        <v>13</v>
      </c>
      <c r="C23" s="12"/>
      <c r="D23" s="48">
        <v>0</v>
      </c>
      <c r="E23" s="9">
        <v>0</v>
      </c>
      <c r="F23" s="48">
        <v>0</v>
      </c>
      <c r="G23" s="48">
        <v>0</v>
      </c>
      <c r="H23" s="48">
        <f t="shared" si="5"/>
        <v>0</v>
      </c>
      <c r="I23" s="10"/>
    </row>
    <row r="24" spans="1:9" x14ac:dyDescent="0.25">
      <c r="A24" s="112"/>
      <c r="B24" s="19" t="s">
        <v>14</v>
      </c>
      <c r="C24" s="12"/>
      <c r="D24" s="48">
        <f>D17+D18+D19+D20</f>
        <v>78</v>
      </c>
      <c r="E24" s="48">
        <f t="shared" ref="E24:G24" si="6">E17+E18+E19+E20</f>
        <v>40</v>
      </c>
      <c r="F24" s="48">
        <f t="shared" si="6"/>
        <v>18</v>
      </c>
      <c r="G24" s="48">
        <f t="shared" si="6"/>
        <v>1</v>
      </c>
      <c r="H24" s="48">
        <f>H17+H18+H19+H20</f>
        <v>137</v>
      </c>
      <c r="I24" s="10"/>
    </row>
    <row r="25" spans="1:9" x14ac:dyDescent="0.25">
      <c r="A25" s="113"/>
      <c r="B25" s="20" t="s">
        <v>15</v>
      </c>
      <c r="C25" s="12"/>
      <c r="D25" s="21">
        <f>D24/D3</f>
        <v>0.8125</v>
      </c>
      <c r="E25" s="21">
        <f t="shared" ref="E25:G25" si="7">E24/E3</f>
        <v>1</v>
      </c>
      <c r="F25" s="21">
        <f t="shared" si="7"/>
        <v>0.72</v>
      </c>
      <c r="G25" s="21">
        <f t="shared" si="7"/>
        <v>1</v>
      </c>
      <c r="H25" s="21">
        <f>H24/H3</f>
        <v>0.84567901234567899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48" t="s">
        <v>17</v>
      </c>
      <c r="B27" s="18" t="s">
        <v>18</v>
      </c>
      <c r="C27" s="12"/>
      <c r="D27" s="48">
        <v>0</v>
      </c>
      <c r="E27" s="9">
        <v>0</v>
      </c>
      <c r="F27" s="48">
        <v>0</v>
      </c>
      <c r="G27" s="48">
        <v>0</v>
      </c>
      <c r="H27" s="48">
        <v>0</v>
      </c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0.80714285714285716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09" t="s">
        <v>19</v>
      </c>
      <c r="C32" s="109"/>
      <c r="D32" s="109"/>
      <c r="E32" s="109"/>
      <c r="F32" s="109"/>
    </row>
    <row r="33" spans="1:18" x14ac:dyDescent="0.25">
      <c r="A33" s="17"/>
      <c r="B33" s="110" t="s">
        <v>20</v>
      </c>
      <c r="C33" s="101"/>
      <c r="D33" s="101"/>
      <c r="E33" s="28"/>
      <c r="F33" s="28" t="s">
        <v>4</v>
      </c>
    </row>
    <row r="34" spans="1:18" x14ac:dyDescent="0.25">
      <c r="A34" s="102"/>
      <c r="B34" s="103" t="s">
        <v>64</v>
      </c>
      <c r="C34" s="104"/>
      <c r="D34" s="105"/>
      <c r="E34" s="17"/>
      <c r="F34" s="17">
        <v>16</v>
      </c>
    </row>
    <row r="35" spans="1:18" s="26" customFormat="1" x14ac:dyDescent="0.25">
      <c r="A35" s="102"/>
      <c r="B35" s="103" t="s">
        <v>41</v>
      </c>
      <c r="C35" s="104"/>
      <c r="D35" s="105"/>
      <c r="E35" s="17"/>
      <c r="F35" s="17">
        <v>2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26" customFormat="1" x14ac:dyDescent="0.25">
      <c r="A36" s="102"/>
      <c r="B36" s="103" t="s">
        <v>27</v>
      </c>
      <c r="C36" s="104"/>
      <c r="D36" s="105"/>
      <c r="E36" s="17"/>
      <c r="F36" s="17">
        <v>59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6" customFormat="1" x14ac:dyDescent="0.25">
      <c r="A37" s="102"/>
      <c r="B37" s="101" t="s">
        <v>42</v>
      </c>
      <c r="C37" s="101"/>
      <c r="D37" s="101"/>
      <c r="E37" s="17"/>
      <c r="F37" s="17">
        <v>6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6" customFormat="1" x14ac:dyDescent="0.25">
      <c r="A38" s="17"/>
      <c r="B38" s="101"/>
      <c r="C38" s="101"/>
      <c r="D38" s="101"/>
      <c r="E38" s="28" t="s">
        <v>4</v>
      </c>
      <c r="F38" s="28">
        <f>SUM(F34:F37)</f>
        <v>83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5">
      <c r="A39" s="102" t="s">
        <v>28</v>
      </c>
      <c r="B39" s="101" t="s">
        <v>22</v>
      </c>
      <c r="C39" s="101"/>
      <c r="D39" s="101"/>
      <c r="E39" s="17"/>
      <c r="F39" s="17">
        <v>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02"/>
      <c r="B40" s="101" t="s">
        <v>23</v>
      </c>
      <c r="C40" s="101"/>
      <c r="D40" s="101"/>
      <c r="E40" s="17"/>
      <c r="F40" s="17"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/>
      <c r="B41" s="103" t="s">
        <v>26</v>
      </c>
      <c r="C41" s="104"/>
      <c r="D41" s="105"/>
      <c r="E41" s="17"/>
      <c r="F41" s="17">
        <v>8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5">
      <c r="A42" s="102"/>
      <c r="B42" s="101" t="s">
        <v>27</v>
      </c>
      <c r="C42" s="101"/>
      <c r="D42" s="101"/>
      <c r="E42" s="17"/>
      <c r="F42" s="17">
        <v>7</v>
      </c>
    </row>
    <row r="43" spans="1:18" x14ac:dyDescent="0.25">
      <c r="A43" s="17"/>
      <c r="B43" s="101"/>
      <c r="C43" s="101"/>
      <c r="D43" s="101"/>
      <c r="E43" s="28" t="s">
        <v>4</v>
      </c>
      <c r="F43" s="28">
        <f>SUM(F39:F42)</f>
        <v>20</v>
      </c>
    </row>
  </sheetData>
  <mergeCells count="21">
    <mergeCell ref="B43:D43"/>
    <mergeCell ref="A1:B1"/>
    <mergeCell ref="A2:B2"/>
    <mergeCell ref="A3:B3"/>
    <mergeCell ref="A4:B4"/>
    <mergeCell ref="A6:A15"/>
    <mergeCell ref="A17:A25"/>
    <mergeCell ref="B33:D33"/>
    <mergeCell ref="D29:H29"/>
    <mergeCell ref="B32:F32"/>
    <mergeCell ref="A34:A37"/>
    <mergeCell ref="B41:D41"/>
    <mergeCell ref="B35:D35"/>
    <mergeCell ref="B37:D37"/>
    <mergeCell ref="B38:D38"/>
    <mergeCell ref="B34:D34"/>
    <mergeCell ref="B36:D36"/>
    <mergeCell ref="B39:D39"/>
    <mergeCell ref="B40:D40"/>
    <mergeCell ref="A39:A42"/>
    <mergeCell ref="B42:D42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5"/>
  <sheetViews>
    <sheetView view="pageLayout" zoomScaleNormal="100" workbookViewId="0">
      <selection sqref="A1:H45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54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55">
        <v>165</v>
      </c>
      <c r="E2" s="9">
        <v>53</v>
      </c>
      <c r="F2" s="55">
        <v>38</v>
      </c>
      <c r="G2" s="55">
        <v>1</v>
      </c>
      <c r="H2" s="55">
        <f>SUM(D2:G2)</f>
        <v>257</v>
      </c>
      <c r="I2" s="10"/>
    </row>
    <row r="3" spans="1:9" x14ac:dyDescent="0.25">
      <c r="A3" s="109" t="s">
        <v>6</v>
      </c>
      <c r="B3" s="109"/>
      <c r="C3" s="12"/>
      <c r="D3" s="55">
        <v>77</v>
      </c>
      <c r="E3" s="9">
        <v>50</v>
      </c>
      <c r="F3" s="55">
        <v>40</v>
      </c>
      <c r="G3" s="55">
        <v>4</v>
      </c>
      <c r="H3" s="55">
        <f>SUM(D3:G3)</f>
        <v>171</v>
      </c>
      <c r="I3" s="10"/>
    </row>
    <row r="4" spans="1:9" x14ac:dyDescent="0.25">
      <c r="A4" s="115" t="s">
        <v>7</v>
      </c>
      <c r="B4" s="116"/>
      <c r="C4" s="12"/>
      <c r="D4" s="55">
        <f>SUM(D2:D3)</f>
        <v>242</v>
      </c>
      <c r="E4" s="55">
        <f t="shared" ref="E4:H4" si="0">SUM(E2:E3)</f>
        <v>103</v>
      </c>
      <c r="F4" s="55">
        <f t="shared" si="0"/>
        <v>78</v>
      </c>
      <c r="G4" s="55">
        <f t="shared" si="0"/>
        <v>5</v>
      </c>
      <c r="H4" s="55">
        <f t="shared" si="0"/>
        <v>428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55">
        <v>55</v>
      </c>
      <c r="E6" s="9">
        <v>31</v>
      </c>
      <c r="F6" s="55">
        <v>20</v>
      </c>
      <c r="G6" s="55">
        <v>0</v>
      </c>
      <c r="H6" s="55">
        <f>SUM(D6:G6)</f>
        <v>106</v>
      </c>
      <c r="I6" s="10"/>
    </row>
    <row r="7" spans="1:9" x14ac:dyDescent="0.25">
      <c r="A7" s="112"/>
      <c r="B7" s="17" t="s">
        <v>38</v>
      </c>
      <c r="C7" s="12"/>
      <c r="D7" s="55">
        <v>11</v>
      </c>
      <c r="E7" s="9">
        <v>7</v>
      </c>
      <c r="F7" s="55">
        <v>8</v>
      </c>
      <c r="G7" s="55">
        <v>0</v>
      </c>
      <c r="H7" s="55">
        <f t="shared" ref="H7:H14" si="1">SUM(D7:G7)</f>
        <v>26</v>
      </c>
      <c r="I7" s="10"/>
    </row>
    <row r="8" spans="1:9" x14ac:dyDescent="0.25">
      <c r="A8" s="112"/>
      <c r="B8" s="17" t="s">
        <v>10</v>
      </c>
      <c r="C8" s="12"/>
      <c r="D8" s="55">
        <v>2</v>
      </c>
      <c r="E8" s="9">
        <v>0</v>
      </c>
      <c r="F8" s="55">
        <v>0</v>
      </c>
      <c r="G8" s="55">
        <v>0</v>
      </c>
      <c r="H8" s="55">
        <f t="shared" si="1"/>
        <v>2</v>
      </c>
      <c r="I8" s="10"/>
    </row>
    <row r="9" spans="1:9" x14ac:dyDescent="0.25">
      <c r="A9" s="112"/>
      <c r="B9" s="18" t="s">
        <v>11</v>
      </c>
      <c r="C9" s="12"/>
      <c r="D9" s="55">
        <v>1</v>
      </c>
      <c r="E9" s="9">
        <v>0</v>
      </c>
      <c r="F9" s="55">
        <v>0</v>
      </c>
      <c r="G9" s="55">
        <v>0</v>
      </c>
      <c r="H9" s="55">
        <f t="shared" si="1"/>
        <v>1</v>
      </c>
      <c r="I9" s="10"/>
    </row>
    <row r="10" spans="1:9" x14ac:dyDescent="0.25">
      <c r="A10" s="112"/>
      <c r="B10" s="18" t="s">
        <v>32</v>
      </c>
      <c r="C10" s="12"/>
      <c r="D10" s="55">
        <v>25</v>
      </c>
      <c r="E10" s="9">
        <v>11</v>
      </c>
      <c r="F10" s="55">
        <v>6</v>
      </c>
      <c r="G10" s="55">
        <v>1</v>
      </c>
      <c r="H10" s="55">
        <f t="shared" si="1"/>
        <v>43</v>
      </c>
      <c r="I10" s="10"/>
    </row>
    <row r="11" spans="1:9" x14ac:dyDescent="0.25">
      <c r="A11" s="112"/>
      <c r="B11" s="18" t="s">
        <v>12</v>
      </c>
      <c r="C11" s="12"/>
      <c r="D11" s="55">
        <v>55</v>
      </c>
      <c r="E11" s="9">
        <v>18</v>
      </c>
      <c r="F11" s="55">
        <v>14</v>
      </c>
      <c r="G11" s="55">
        <v>1</v>
      </c>
      <c r="H11" s="55">
        <f t="shared" si="1"/>
        <v>88</v>
      </c>
      <c r="I11" s="10"/>
    </row>
    <row r="12" spans="1:9" x14ac:dyDescent="0.25">
      <c r="A12" s="112"/>
      <c r="B12" s="18" t="s">
        <v>34</v>
      </c>
      <c r="C12" s="12"/>
      <c r="D12" s="55">
        <v>0</v>
      </c>
      <c r="E12" s="9">
        <v>0</v>
      </c>
      <c r="F12" s="55">
        <v>0</v>
      </c>
      <c r="G12" s="55">
        <v>0</v>
      </c>
      <c r="H12" s="55">
        <f t="shared" si="1"/>
        <v>0</v>
      </c>
      <c r="I12" s="10"/>
    </row>
    <row r="13" spans="1:9" x14ac:dyDescent="0.25">
      <c r="A13" s="112"/>
      <c r="B13" s="18" t="s">
        <v>13</v>
      </c>
      <c r="C13" s="12"/>
      <c r="D13" s="55">
        <v>5</v>
      </c>
      <c r="E13" s="9">
        <v>3</v>
      </c>
      <c r="F13" s="55">
        <v>5</v>
      </c>
      <c r="G13" s="55">
        <v>0</v>
      </c>
      <c r="H13" s="55">
        <f t="shared" si="1"/>
        <v>13</v>
      </c>
      <c r="I13" s="10"/>
    </row>
    <row r="14" spans="1:9" x14ac:dyDescent="0.25">
      <c r="A14" s="112"/>
      <c r="B14" s="19" t="s">
        <v>14</v>
      </c>
      <c r="C14" s="12"/>
      <c r="D14" s="55">
        <f>D6+D7+D8+D9+D10</f>
        <v>94</v>
      </c>
      <c r="E14" s="55">
        <f t="shared" ref="E14:G14" si="2">E6+E7+E8+E9+E10</f>
        <v>49</v>
      </c>
      <c r="F14" s="55">
        <f t="shared" si="2"/>
        <v>34</v>
      </c>
      <c r="G14" s="55">
        <f t="shared" si="2"/>
        <v>1</v>
      </c>
      <c r="H14" s="55">
        <f t="shared" si="1"/>
        <v>178</v>
      </c>
      <c r="I14" s="10"/>
    </row>
    <row r="15" spans="1:9" x14ac:dyDescent="0.25">
      <c r="A15" s="113"/>
      <c r="B15" s="20" t="s">
        <v>15</v>
      </c>
      <c r="C15" s="12"/>
      <c r="D15" s="21">
        <f>D14/D2</f>
        <v>0.5696969696969697</v>
      </c>
      <c r="E15" s="21">
        <f t="shared" ref="E15:G15" si="3">E14/E2</f>
        <v>0.92452830188679247</v>
      </c>
      <c r="F15" s="21">
        <f t="shared" si="3"/>
        <v>0.89473684210526316</v>
      </c>
      <c r="G15" s="21">
        <f t="shared" si="3"/>
        <v>1</v>
      </c>
      <c r="H15" s="21">
        <f>H14/H2</f>
        <v>0.69260700389105057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55">
        <v>47</v>
      </c>
      <c r="E17" s="9">
        <v>32</v>
      </c>
      <c r="F17" s="55">
        <v>14</v>
      </c>
      <c r="G17" s="55">
        <v>2</v>
      </c>
      <c r="H17" s="55">
        <f>SUM(D17:G17)</f>
        <v>95</v>
      </c>
      <c r="I17" s="10"/>
    </row>
    <row r="18" spans="1:9" x14ac:dyDescent="0.25">
      <c r="A18" s="112"/>
      <c r="B18" s="17" t="s">
        <v>39</v>
      </c>
      <c r="C18" s="12"/>
      <c r="D18" s="55">
        <v>4</v>
      </c>
      <c r="E18" s="9">
        <v>2</v>
      </c>
      <c r="F18" s="55">
        <v>0</v>
      </c>
      <c r="G18" s="55">
        <v>0</v>
      </c>
      <c r="H18" s="55">
        <f>SUM(D18:G18)</f>
        <v>6</v>
      </c>
      <c r="I18" s="10"/>
    </row>
    <row r="19" spans="1:9" x14ac:dyDescent="0.25">
      <c r="A19" s="112"/>
      <c r="B19" s="17" t="s">
        <v>10</v>
      </c>
      <c r="C19" s="12"/>
      <c r="D19" s="55">
        <v>40</v>
      </c>
      <c r="E19" s="9">
        <v>11</v>
      </c>
      <c r="F19" s="55">
        <v>2</v>
      </c>
      <c r="G19" s="55">
        <v>2</v>
      </c>
      <c r="H19" s="55">
        <f t="shared" ref="H19:H23" si="4">SUM(D19:G19)</f>
        <v>55</v>
      </c>
      <c r="I19" s="10"/>
    </row>
    <row r="20" spans="1:9" x14ac:dyDescent="0.25">
      <c r="A20" s="112"/>
      <c r="B20" s="18" t="s">
        <v>11</v>
      </c>
      <c r="C20" s="12"/>
      <c r="D20" s="55">
        <v>3</v>
      </c>
      <c r="E20" s="9">
        <v>0</v>
      </c>
      <c r="F20" s="55">
        <v>5</v>
      </c>
      <c r="G20" s="55">
        <v>0</v>
      </c>
      <c r="H20" s="55">
        <f t="shared" si="4"/>
        <v>8</v>
      </c>
      <c r="I20" s="10"/>
    </row>
    <row r="21" spans="1:9" x14ac:dyDescent="0.25">
      <c r="A21" s="112"/>
      <c r="B21" s="18" t="s">
        <v>12</v>
      </c>
      <c r="C21" s="12"/>
      <c r="D21" s="55">
        <v>9</v>
      </c>
      <c r="E21" s="9">
        <v>3</v>
      </c>
      <c r="F21" s="55">
        <v>6</v>
      </c>
      <c r="G21" s="55">
        <v>0</v>
      </c>
      <c r="H21" s="55">
        <v>6</v>
      </c>
      <c r="I21" s="10"/>
    </row>
    <row r="22" spans="1:9" x14ac:dyDescent="0.25">
      <c r="A22" s="112"/>
      <c r="B22" s="18" t="s">
        <v>34</v>
      </c>
      <c r="C22" s="12"/>
      <c r="D22" s="55">
        <v>0</v>
      </c>
      <c r="E22" s="9">
        <v>0</v>
      </c>
      <c r="F22" s="55">
        <v>11</v>
      </c>
      <c r="G22" s="55">
        <v>0</v>
      </c>
      <c r="H22" s="55">
        <f t="shared" si="4"/>
        <v>11</v>
      </c>
      <c r="I22" s="10"/>
    </row>
    <row r="23" spans="1:9" x14ac:dyDescent="0.25">
      <c r="A23" s="112"/>
      <c r="B23" s="18" t="s">
        <v>13</v>
      </c>
      <c r="C23" s="12"/>
      <c r="D23" s="55">
        <v>1</v>
      </c>
      <c r="E23" s="9">
        <v>0</v>
      </c>
      <c r="F23" s="55">
        <v>0</v>
      </c>
      <c r="G23" s="55">
        <v>0</v>
      </c>
      <c r="H23" s="55">
        <f t="shared" si="4"/>
        <v>1</v>
      </c>
      <c r="I23" s="10"/>
    </row>
    <row r="24" spans="1:9" x14ac:dyDescent="0.25">
      <c r="A24" s="112"/>
      <c r="B24" s="19" t="s">
        <v>14</v>
      </c>
      <c r="C24" s="12"/>
      <c r="D24" s="55">
        <f>D17+D18+D19+D20</f>
        <v>94</v>
      </c>
      <c r="E24" s="55">
        <f t="shared" ref="E24:G24" si="5">E17+E18+E19+E20</f>
        <v>45</v>
      </c>
      <c r="F24" s="55">
        <f t="shared" si="5"/>
        <v>21</v>
      </c>
      <c r="G24" s="55">
        <f t="shared" si="5"/>
        <v>4</v>
      </c>
      <c r="H24" s="55">
        <f>H17+H18+H19+H20</f>
        <v>164</v>
      </c>
      <c r="I24" s="10"/>
    </row>
    <row r="25" spans="1:9" x14ac:dyDescent="0.25">
      <c r="A25" s="113"/>
      <c r="B25" s="20" t="s">
        <v>15</v>
      </c>
      <c r="C25" s="12"/>
      <c r="D25" s="21">
        <f>D24/D3</f>
        <v>1.2207792207792207</v>
      </c>
      <c r="E25" s="21">
        <f t="shared" ref="E25:G25" si="6">E24/E3</f>
        <v>0.9</v>
      </c>
      <c r="F25" s="21">
        <f t="shared" si="6"/>
        <v>0.52500000000000002</v>
      </c>
      <c r="G25" s="21">
        <f t="shared" si="6"/>
        <v>1</v>
      </c>
      <c r="H25" s="21">
        <f>H24/H3</f>
        <v>0.95906432748538006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55" t="s">
        <v>17</v>
      </c>
      <c r="B27" s="18" t="s">
        <v>18</v>
      </c>
      <c r="C27" s="12"/>
      <c r="D27" s="55">
        <v>0</v>
      </c>
      <c r="E27" s="9">
        <v>0</v>
      </c>
      <c r="F27" s="55">
        <v>0</v>
      </c>
      <c r="G27" s="55">
        <v>0</v>
      </c>
      <c r="H27" s="55">
        <v>0</v>
      </c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0.7990654205607477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I31" s="10"/>
    </row>
    <row r="32" spans="1:9" x14ac:dyDescent="0.25">
      <c r="B32" s="109" t="s">
        <v>19</v>
      </c>
      <c r="C32" s="109"/>
      <c r="D32" s="109"/>
      <c r="E32" s="109"/>
      <c r="F32" s="109"/>
    </row>
    <row r="33" spans="1:18" x14ac:dyDescent="0.25">
      <c r="A33" s="17"/>
      <c r="B33" s="110" t="s">
        <v>20</v>
      </c>
      <c r="C33" s="101"/>
      <c r="D33" s="101"/>
      <c r="E33" s="28"/>
      <c r="F33" s="28" t="s">
        <v>4</v>
      </c>
    </row>
    <row r="34" spans="1:18" x14ac:dyDescent="0.25">
      <c r="A34" s="102" t="s">
        <v>8</v>
      </c>
      <c r="B34" t="s">
        <v>65</v>
      </c>
      <c r="C34"/>
      <c r="D34"/>
      <c r="E34" s="17"/>
      <c r="F34" s="17">
        <v>12</v>
      </c>
    </row>
    <row r="35" spans="1:18" x14ac:dyDescent="0.25">
      <c r="A35" s="102"/>
      <c r="B35" t="s">
        <v>66</v>
      </c>
      <c r="C35"/>
      <c r="D35"/>
      <c r="E35" s="17"/>
      <c r="F35" s="17">
        <v>3</v>
      </c>
    </row>
    <row r="36" spans="1:18" x14ac:dyDescent="0.25">
      <c r="A36" s="102"/>
      <c r="B36" t="s">
        <v>64</v>
      </c>
      <c r="C36"/>
      <c r="D36"/>
      <c r="E36" s="17"/>
      <c r="F36" s="17">
        <v>4</v>
      </c>
    </row>
    <row r="37" spans="1:18" x14ac:dyDescent="0.25">
      <c r="A37" s="102"/>
      <c r="B37" t="s">
        <v>26</v>
      </c>
      <c r="C37"/>
      <c r="D37"/>
      <c r="E37" s="17"/>
      <c r="F37" s="17">
        <v>2</v>
      </c>
    </row>
    <row r="38" spans="1:18" s="26" customFormat="1" x14ac:dyDescent="0.25">
      <c r="A38" s="102"/>
      <c r="B38" t="s">
        <v>27</v>
      </c>
      <c r="C38"/>
      <c r="D38"/>
      <c r="E38" s="17"/>
      <c r="F38" s="17">
        <v>42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6" customFormat="1" x14ac:dyDescent="0.25">
      <c r="A39" s="102"/>
      <c r="B39" t="s">
        <v>42</v>
      </c>
      <c r="C39"/>
      <c r="D39"/>
      <c r="E39" s="17"/>
      <c r="F39" s="17">
        <v>25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7"/>
      <c r="B40" s="101"/>
      <c r="C40" s="101"/>
      <c r="D40" s="101"/>
      <c r="E40" s="28" t="s">
        <v>4</v>
      </c>
      <c r="F40" s="28">
        <f>SUM(F34:F39)</f>
        <v>88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 t="s">
        <v>28</v>
      </c>
      <c r="B41" t="s">
        <v>22</v>
      </c>
      <c r="C41"/>
      <c r="D41"/>
      <c r="E41" s="17"/>
      <c r="F41" s="17">
        <v>3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02"/>
      <c r="B42" t="s">
        <v>23</v>
      </c>
      <c r="C42"/>
      <c r="D42"/>
      <c r="E42" s="17"/>
      <c r="F42" s="17">
        <v>2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02"/>
      <c r="B43" t="s">
        <v>26</v>
      </c>
      <c r="C43"/>
      <c r="D43"/>
      <c r="E43" s="17"/>
      <c r="F43" s="17">
        <v>11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02"/>
      <c r="B44" t="s">
        <v>27</v>
      </c>
      <c r="C44"/>
      <c r="D44"/>
      <c r="E44" s="17"/>
      <c r="F44" s="17">
        <v>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x14ac:dyDescent="0.25">
      <c r="A45" s="17"/>
      <c r="B45" s="101"/>
      <c r="C45" s="101"/>
      <c r="D45" s="101"/>
      <c r="E45" s="28" t="s">
        <v>4</v>
      </c>
      <c r="F45" s="28">
        <f>SUM(F41:F44)</f>
        <v>17</v>
      </c>
    </row>
  </sheetData>
  <mergeCells count="13">
    <mergeCell ref="B45:D45"/>
    <mergeCell ref="A1:B1"/>
    <mergeCell ref="A2:B2"/>
    <mergeCell ref="A3:B3"/>
    <mergeCell ref="A4:B4"/>
    <mergeCell ref="A6:A15"/>
    <mergeCell ref="A17:A25"/>
    <mergeCell ref="B33:D33"/>
    <mergeCell ref="D29:H29"/>
    <mergeCell ref="B32:F32"/>
    <mergeCell ref="A34:A39"/>
    <mergeCell ref="B40:D40"/>
    <mergeCell ref="A41:A44"/>
  </mergeCells>
  <pageMargins left="0.7" right="0.7" top="0.75" bottom="0.75" header="0.3" footer="0.3"/>
  <pageSetup orientation="portrait" horizontalDpi="4294967293" verticalDpi="4294967293" r:id="rId1"/>
  <headerFooter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6"/>
  <sheetViews>
    <sheetView view="pageLayout" zoomScaleNormal="100" workbookViewId="0">
      <selection activeCell="F14" sqref="F14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83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2">
        <v>134</v>
      </c>
      <c r="E2" s="9">
        <v>83</v>
      </c>
      <c r="F2" s="82">
        <v>40</v>
      </c>
      <c r="G2" s="82">
        <v>2</v>
      </c>
      <c r="H2" s="82">
        <f>SUM(D2:G2)</f>
        <v>259</v>
      </c>
      <c r="I2" s="10"/>
    </row>
    <row r="3" spans="1:9" x14ac:dyDescent="0.25">
      <c r="A3" s="109" t="s">
        <v>6</v>
      </c>
      <c r="B3" s="109"/>
      <c r="C3" s="12"/>
      <c r="D3" s="82">
        <v>78</v>
      </c>
      <c r="E3" s="9">
        <v>39</v>
      </c>
      <c r="F3" s="82">
        <v>37</v>
      </c>
      <c r="G3" s="82">
        <v>2</v>
      </c>
      <c r="H3" s="82">
        <f>SUM(D3:G3)</f>
        <v>156</v>
      </c>
      <c r="I3" s="10"/>
    </row>
    <row r="4" spans="1:9" x14ac:dyDescent="0.25">
      <c r="A4" s="115" t="s">
        <v>7</v>
      </c>
      <c r="B4" s="116"/>
      <c r="C4" s="12"/>
      <c r="D4" s="82">
        <f>SUM(D2:D3)</f>
        <v>212</v>
      </c>
      <c r="E4" s="82">
        <f t="shared" ref="E4:H4" si="0">SUM(E2:E3)</f>
        <v>122</v>
      </c>
      <c r="F4" s="82">
        <f t="shared" si="0"/>
        <v>77</v>
      </c>
      <c r="G4" s="82">
        <f t="shared" si="0"/>
        <v>4</v>
      </c>
      <c r="H4" s="82">
        <f t="shared" si="0"/>
        <v>415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2">
        <v>69</v>
      </c>
      <c r="E6" s="9">
        <v>38</v>
      </c>
      <c r="F6" s="82">
        <v>18</v>
      </c>
      <c r="G6" s="82">
        <v>1</v>
      </c>
      <c r="H6" s="82">
        <f>SUM(D6:G6)</f>
        <v>126</v>
      </c>
      <c r="I6" s="10"/>
    </row>
    <row r="7" spans="1:9" x14ac:dyDescent="0.25">
      <c r="A7" s="112"/>
      <c r="B7" s="17" t="s">
        <v>38</v>
      </c>
      <c r="C7" s="12"/>
      <c r="D7" s="82">
        <v>10</v>
      </c>
      <c r="E7" s="9">
        <v>3</v>
      </c>
      <c r="F7" s="82">
        <v>0</v>
      </c>
      <c r="G7" s="82">
        <v>0</v>
      </c>
      <c r="H7" s="82">
        <f t="shared" ref="H7:H14" si="1">SUM(D7:G7)</f>
        <v>13</v>
      </c>
      <c r="I7" s="10"/>
    </row>
    <row r="8" spans="1:9" x14ac:dyDescent="0.25">
      <c r="A8" s="112"/>
      <c r="B8" s="17" t="s">
        <v>10</v>
      </c>
      <c r="C8" s="12"/>
      <c r="D8" s="82">
        <v>12</v>
      </c>
      <c r="E8" s="9">
        <v>1</v>
      </c>
      <c r="F8" s="82">
        <v>0</v>
      </c>
      <c r="G8" s="82">
        <v>0</v>
      </c>
      <c r="H8" s="82">
        <f t="shared" si="1"/>
        <v>13</v>
      </c>
      <c r="I8" s="10"/>
    </row>
    <row r="9" spans="1:9" x14ac:dyDescent="0.25">
      <c r="A9" s="112"/>
      <c r="B9" s="18" t="s">
        <v>11</v>
      </c>
      <c r="C9" s="12"/>
      <c r="D9" s="82">
        <v>0</v>
      </c>
      <c r="E9" s="9">
        <v>0</v>
      </c>
      <c r="F9" s="82">
        <v>1</v>
      </c>
      <c r="G9" s="82">
        <v>0</v>
      </c>
      <c r="H9" s="82">
        <f t="shared" si="1"/>
        <v>1</v>
      </c>
      <c r="I9" s="10"/>
    </row>
    <row r="10" spans="1:9" x14ac:dyDescent="0.25">
      <c r="A10" s="112"/>
      <c r="B10" s="18" t="s">
        <v>32</v>
      </c>
      <c r="C10" s="12"/>
      <c r="D10" s="82">
        <v>33</v>
      </c>
      <c r="E10" s="9">
        <v>21</v>
      </c>
      <c r="F10" s="82">
        <v>7</v>
      </c>
      <c r="G10" s="82">
        <v>0</v>
      </c>
      <c r="H10" s="82">
        <f t="shared" si="1"/>
        <v>61</v>
      </c>
      <c r="I10" s="10"/>
    </row>
    <row r="11" spans="1:9" x14ac:dyDescent="0.25">
      <c r="A11" s="112"/>
      <c r="B11" s="18" t="s">
        <v>12</v>
      </c>
      <c r="C11" s="12"/>
      <c r="D11" s="82">
        <v>41</v>
      </c>
      <c r="E11" s="9">
        <v>14</v>
      </c>
      <c r="F11" s="82">
        <v>8</v>
      </c>
      <c r="G11" s="82">
        <v>0</v>
      </c>
      <c r="H11" s="82">
        <f t="shared" si="1"/>
        <v>63</v>
      </c>
      <c r="I11" s="10"/>
    </row>
    <row r="12" spans="1:9" x14ac:dyDescent="0.25">
      <c r="A12" s="112"/>
      <c r="B12" s="18" t="s">
        <v>34</v>
      </c>
      <c r="C12" s="12"/>
      <c r="D12" s="82">
        <v>0</v>
      </c>
      <c r="E12" s="9">
        <v>3</v>
      </c>
      <c r="F12" s="82">
        <v>3</v>
      </c>
      <c r="G12" s="82">
        <v>0</v>
      </c>
      <c r="H12" s="82">
        <f t="shared" si="1"/>
        <v>6</v>
      </c>
      <c r="I12" s="10"/>
    </row>
    <row r="13" spans="1:9" x14ac:dyDescent="0.25">
      <c r="A13" s="112"/>
      <c r="B13" s="18" t="s">
        <v>13</v>
      </c>
      <c r="C13" s="12"/>
      <c r="D13" s="82">
        <v>8</v>
      </c>
      <c r="E13" s="9">
        <v>1</v>
      </c>
      <c r="F13" s="82">
        <v>1</v>
      </c>
      <c r="G13" s="82">
        <v>0</v>
      </c>
      <c r="H13" s="82">
        <f t="shared" si="1"/>
        <v>10</v>
      </c>
      <c r="I13" s="10"/>
    </row>
    <row r="14" spans="1:9" x14ac:dyDescent="0.25">
      <c r="A14" s="112"/>
      <c r="B14" s="19" t="s">
        <v>14</v>
      </c>
      <c r="C14" s="12"/>
      <c r="D14" s="82">
        <f>D6+D7+D8+D9+D10</f>
        <v>124</v>
      </c>
      <c r="E14" s="82">
        <f t="shared" ref="E14:G14" si="2">E6+E7+E8+E9+E10</f>
        <v>63</v>
      </c>
      <c r="F14" s="82">
        <f t="shared" si="2"/>
        <v>26</v>
      </c>
      <c r="G14" s="82">
        <f t="shared" si="2"/>
        <v>1</v>
      </c>
      <c r="H14" s="82">
        <f t="shared" si="1"/>
        <v>214</v>
      </c>
      <c r="I14" s="10"/>
    </row>
    <row r="15" spans="1:9" x14ac:dyDescent="0.25">
      <c r="A15" s="113"/>
      <c r="B15" s="20" t="s">
        <v>15</v>
      </c>
      <c r="C15" s="12"/>
      <c r="D15" s="21">
        <f>D14/D2</f>
        <v>0.92537313432835822</v>
      </c>
      <c r="E15" s="21">
        <f t="shared" ref="E15:G15" si="3">E14/E2</f>
        <v>0.75903614457831325</v>
      </c>
      <c r="F15" s="21">
        <f t="shared" si="3"/>
        <v>0.65</v>
      </c>
      <c r="G15" s="21">
        <f t="shared" si="3"/>
        <v>0.5</v>
      </c>
      <c r="H15" s="21">
        <f>H14/H2</f>
        <v>0.82625482625482627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82">
        <v>35</v>
      </c>
      <c r="E17" s="9">
        <v>25</v>
      </c>
      <c r="F17" s="82">
        <v>18</v>
      </c>
      <c r="G17" s="82">
        <v>1</v>
      </c>
      <c r="H17" s="82">
        <f>SUM(D17:G17)</f>
        <v>79</v>
      </c>
      <c r="I17" s="10"/>
    </row>
    <row r="18" spans="1:9" x14ac:dyDescent="0.25">
      <c r="A18" s="112"/>
      <c r="B18" s="17" t="s">
        <v>39</v>
      </c>
      <c r="C18" s="12"/>
      <c r="D18" s="82">
        <v>3</v>
      </c>
      <c r="E18" s="9">
        <v>0</v>
      </c>
      <c r="F18" s="82">
        <v>0</v>
      </c>
      <c r="G18" s="82">
        <v>0</v>
      </c>
      <c r="H18" s="82">
        <f>SUM(D18:G18)</f>
        <v>3</v>
      </c>
      <c r="I18" s="10"/>
    </row>
    <row r="19" spans="1:9" x14ac:dyDescent="0.25">
      <c r="A19" s="112"/>
      <c r="B19" s="17" t="s">
        <v>10</v>
      </c>
      <c r="C19" s="12"/>
      <c r="D19" s="82">
        <v>32</v>
      </c>
      <c r="E19" s="9">
        <v>13</v>
      </c>
      <c r="F19" s="82">
        <v>2</v>
      </c>
      <c r="G19" s="82">
        <v>1</v>
      </c>
      <c r="H19" s="82">
        <f t="shared" ref="H19:H23" si="4">SUM(D19:G19)</f>
        <v>48</v>
      </c>
      <c r="I19" s="10"/>
    </row>
    <row r="20" spans="1:9" x14ac:dyDescent="0.25">
      <c r="A20" s="112"/>
      <c r="B20" s="18" t="s">
        <v>11</v>
      </c>
      <c r="C20" s="12"/>
      <c r="D20" s="82">
        <v>2</v>
      </c>
      <c r="E20" s="9">
        <v>4</v>
      </c>
      <c r="F20" s="82">
        <v>4</v>
      </c>
      <c r="G20" s="82">
        <v>0</v>
      </c>
      <c r="H20" s="82">
        <f t="shared" si="4"/>
        <v>10</v>
      </c>
      <c r="I20" s="10"/>
    </row>
    <row r="21" spans="1:9" x14ac:dyDescent="0.25">
      <c r="A21" s="112"/>
      <c r="B21" s="18" t="s">
        <v>12</v>
      </c>
      <c r="C21" s="12"/>
      <c r="D21" s="82">
        <v>9</v>
      </c>
      <c r="E21" s="9">
        <v>11</v>
      </c>
      <c r="F21" s="82">
        <v>4</v>
      </c>
      <c r="G21" s="82">
        <v>0</v>
      </c>
      <c r="H21" s="82">
        <f>D21+E21+F21</f>
        <v>24</v>
      </c>
      <c r="I21" s="10"/>
    </row>
    <row r="22" spans="1:9" x14ac:dyDescent="0.25">
      <c r="A22" s="112"/>
      <c r="B22" s="18" t="s">
        <v>34</v>
      </c>
      <c r="C22" s="12"/>
      <c r="D22" s="82">
        <v>0</v>
      </c>
      <c r="E22" s="9">
        <v>0</v>
      </c>
      <c r="F22" s="82">
        <v>9</v>
      </c>
      <c r="G22" s="82">
        <v>0</v>
      </c>
      <c r="H22" s="82">
        <f t="shared" si="4"/>
        <v>9</v>
      </c>
      <c r="I22" s="10"/>
    </row>
    <row r="23" spans="1:9" x14ac:dyDescent="0.25">
      <c r="A23" s="112"/>
      <c r="B23" s="18" t="s">
        <v>13</v>
      </c>
      <c r="C23" s="12"/>
      <c r="D23" s="82">
        <v>0</v>
      </c>
      <c r="E23" s="9">
        <v>0</v>
      </c>
      <c r="F23" s="82">
        <v>0</v>
      </c>
      <c r="G23" s="82">
        <v>0</v>
      </c>
      <c r="H23" s="82">
        <f t="shared" si="4"/>
        <v>0</v>
      </c>
      <c r="I23" s="10"/>
    </row>
    <row r="24" spans="1:9" x14ac:dyDescent="0.25">
      <c r="A24" s="112"/>
      <c r="B24" s="19" t="s">
        <v>14</v>
      </c>
      <c r="C24" s="12"/>
      <c r="D24" s="82">
        <f>D17+D18+D19+D20</f>
        <v>72</v>
      </c>
      <c r="E24" s="82">
        <f t="shared" ref="E24:G24" si="5">E17+E18+E19+E20</f>
        <v>42</v>
      </c>
      <c r="F24" s="82">
        <f t="shared" si="5"/>
        <v>24</v>
      </c>
      <c r="G24" s="82">
        <f t="shared" si="5"/>
        <v>2</v>
      </c>
      <c r="H24" s="82">
        <f>H17+H18+H19+H20</f>
        <v>140</v>
      </c>
      <c r="I24" s="10"/>
    </row>
    <row r="25" spans="1:9" x14ac:dyDescent="0.25">
      <c r="A25" s="113"/>
      <c r="B25" s="20" t="s">
        <v>15</v>
      </c>
      <c r="C25" s="12"/>
      <c r="D25" s="21">
        <f>D24/D3</f>
        <v>0.92307692307692313</v>
      </c>
      <c r="E25" s="21">
        <f t="shared" ref="E25:G25" si="6">E24/E3</f>
        <v>1.0769230769230769</v>
      </c>
      <c r="F25" s="21">
        <f t="shared" si="6"/>
        <v>0.64864864864864868</v>
      </c>
      <c r="G25" s="21">
        <f t="shared" si="6"/>
        <v>1</v>
      </c>
      <c r="H25" s="21">
        <f>H24/H3</f>
        <v>0.89743589743589747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82" t="s">
        <v>17</v>
      </c>
      <c r="B27" s="18" t="s">
        <v>18</v>
      </c>
      <c r="C27" s="12"/>
      <c r="D27" s="82">
        <v>0</v>
      </c>
      <c r="E27" s="9">
        <v>0</v>
      </c>
      <c r="F27" s="82">
        <v>0</v>
      </c>
      <c r="G27" s="82">
        <v>0</v>
      </c>
      <c r="H27" s="82">
        <v>0</v>
      </c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0.8530120481927711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B31" s="117" t="s">
        <v>19</v>
      </c>
      <c r="C31" s="117"/>
      <c r="D31" s="117"/>
      <c r="E31" s="117"/>
      <c r="F31" s="117"/>
    </row>
    <row r="32" spans="1:9" x14ac:dyDescent="0.25">
      <c r="B32" s="110" t="s">
        <v>67</v>
      </c>
      <c r="C32" s="110"/>
      <c r="D32" s="110"/>
      <c r="E32" s="28" t="s">
        <v>68</v>
      </c>
      <c r="F32" s="28" t="s">
        <v>4</v>
      </c>
      <c r="G32" s="82"/>
    </row>
    <row r="33" spans="2:18" x14ac:dyDescent="0.25">
      <c r="B33" s="17" t="s">
        <v>24</v>
      </c>
      <c r="C33" s="17"/>
      <c r="D33" s="17"/>
      <c r="E33" s="17" t="s">
        <v>21</v>
      </c>
      <c r="F33" s="17">
        <v>1</v>
      </c>
      <c r="G33" s="82"/>
    </row>
    <row r="34" spans="2:18" x14ac:dyDescent="0.25">
      <c r="B34" s="17" t="s">
        <v>65</v>
      </c>
      <c r="C34" s="17"/>
      <c r="D34" s="17"/>
      <c r="E34" s="17" t="s">
        <v>21</v>
      </c>
      <c r="F34" s="17">
        <v>3</v>
      </c>
      <c r="G34" s="82"/>
    </row>
    <row r="35" spans="2:18" x14ac:dyDescent="0.25">
      <c r="B35" s="17" t="s">
        <v>66</v>
      </c>
      <c r="C35" s="17"/>
      <c r="D35" s="17"/>
      <c r="E35" s="17" t="s">
        <v>21</v>
      </c>
      <c r="F35" s="17">
        <v>10</v>
      </c>
      <c r="G35" s="82"/>
    </row>
    <row r="36" spans="2:18" x14ac:dyDescent="0.25">
      <c r="B36" s="17" t="s">
        <v>26</v>
      </c>
      <c r="C36" s="17"/>
      <c r="D36" s="17"/>
      <c r="E36" s="17" t="s">
        <v>21</v>
      </c>
      <c r="F36" s="17">
        <v>6</v>
      </c>
      <c r="G36" s="82"/>
    </row>
    <row r="37" spans="2:18" s="26" customFormat="1" x14ac:dyDescent="0.25">
      <c r="B37" s="17" t="s">
        <v>27</v>
      </c>
      <c r="C37" s="82"/>
      <c r="D37" s="82"/>
      <c r="E37" s="17" t="s">
        <v>21</v>
      </c>
      <c r="F37" s="17">
        <v>38</v>
      </c>
      <c r="G37" s="82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2:18" s="26" customFormat="1" x14ac:dyDescent="0.25">
      <c r="B38" s="17" t="s">
        <v>42</v>
      </c>
      <c r="C38" s="82"/>
      <c r="D38" s="82"/>
      <c r="E38" s="17" t="s">
        <v>21</v>
      </c>
      <c r="F38" s="17">
        <v>11</v>
      </c>
      <c r="G38" s="82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2:18" s="26" customFormat="1" x14ac:dyDescent="0.25">
      <c r="B39" s="28" t="s">
        <v>4</v>
      </c>
      <c r="C39" s="60"/>
      <c r="D39" s="60"/>
      <c r="E39" s="28"/>
      <c r="F39" s="28">
        <f>SUM(F33:F38)</f>
        <v>69</v>
      </c>
      <c r="G39" s="82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2:18" s="26" customFormat="1" x14ac:dyDescent="0.25">
      <c r="B40" s="17" t="s">
        <v>22</v>
      </c>
      <c r="C40" s="82"/>
      <c r="D40" s="82"/>
      <c r="E40" s="17" t="s">
        <v>28</v>
      </c>
      <c r="F40" s="17">
        <v>8</v>
      </c>
      <c r="G40" s="82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2:18" s="26" customFormat="1" x14ac:dyDescent="0.25">
      <c r="B41" s="17" t="s">
        <v>23</v>
      </c>
      <c r="C41" s="82"/>
      <c r="D41" s="82"/>
      <c r="E41" s="17" t="s">
        <v>28</v>
      </c>
      <c r="F41" s="17">
        <v>3</v>
      </c>
      <c r="G41" s="82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2:18" s="26" customFormat="1" x14ac:dyDescent="0.25">
      <c r="B42" s="17" t="s">
        <v>24</v>
      </c>
      <c r="C42" s="82"/>
      <c r="D42" s="82"/>
      <c r="E42" s="17" t="s">
        <v>28</v>
      </c>
      <c r="F42" s="17">
        <v>1</v>
      </c>
      <c r="G42" s="82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2:18" x14ac:dyDescent="0.25">
      <c r="B43" s="17" t="s">
        <v>26</v>
      </c>
      <c r="C43" s="17"/>
      <c r="D43" s="17"/>
      <c r="E43" s="17" t="s">
        <v>28</v>
      </c>
      <c r="F43" s="17">
        <v>11</v>
      </c>
      <c r="G43" s="82"/>
    </row>
    <row r="44" spans="2:18" x14ac:dyDescent="0.25">
      <c r="B44" s="17" t="s">
        <v>27</v>
      </c>
      <c r="C44" s="17"/>
      <c r="D44" s="82"/>
      <c r="E44" s="17" t="s">
        <v>28</v>
      </c>
      <c r="F44" s="17">
        <v>10</v>
      </c>
      <c r="G44" s="82"/>
    </row>
    <row r="45" spans="2:18" x14ac:dyDescent="0.25">
      <c r="B45" s="28" t="s">
        <v>4</v>
      </c>
      <c r="C45" s="28"/>
      <c r="D45" s="60"/>
      <c r="E45" s="28"/>
      <c r="F45" s="28">
        <f>SUM(F40:F44)</f>
        <v>33</v>
      </c>
      <c r="G45" s="82"/>
    </row>
    <row r="46" spans="2:18" x14ac:dyDescent="0.25">
      <c r="B46" s="11"/>
      <c r="C46" s="25"/>
      <c r="D46" s="11"/>
    </row>
  </sheetData>
  <mergeCells count="9">
    <mergeCell ref="B32:D32"/>
    <mergeCell ref="D29:H29"/>
    <mergeCell ref="B31:F31"/>
    <mergeCell ref="A1:B1"/>
    <mergeCell ref="A2:B2"/>
    <mergeCell ref="A3:B3"/>
    <mergeCell ref="A4:B4"/>
    <mergeCell ref="A6:A15"/>
    <mergeCell ref="A17:A25"/>
  </mergeCells>
  <pageMargins left="0.7" right="0.7" top="0.75" bottom="0.75" header="0.3" footer="0.3"/>
  <pageSetup scale="97" fitToWidth="0" orientation="portrait" horizontalDpi="4294967293" verticalDpi="4294967293" r:id="rId1"/>
  <headerFooter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6"/>
  <sheetViews>
    <sheetView view="pageLayout" zoomScaleNormal="100" workbookViewId="0">
      <selection activeCell="D29" sqref="D29:H29"/>
    </sheetView>
  </sheetViews>
  <sheetFormatPr defaultColWidth="9.140625" defaultRowHeight="15" x14ac:dyDescent="0.25"/>
  <cols>
    <col min="1" max="1" width="9.85546875" style="11" customWidth="1"/>
    <col min="2" max="2" width="18.42578125" style="25" customWidth="1"/>
    <col min="3" max="3" width="4.85546875" style="11" customWidth="1"/>
    <col min="4" max="4" width="10.140625" style="26" customWidth="1"/>
    <col min="5" max="5" width="10.140625" style="27" customWidth="1"/>
    <col min="6" max="8" width="10.140625" style="26" customWidth="1"/>
    <col min="9" max="9" width="10.140625" style="11" customWidth="1"/>
    <col min="10" max="15" width="9.7109375" style="11" customWidth="1"/>
    <col min="16" max="16" width="3.140625" style="11" customWidth="1"/>
    <col min="17" max="17" width="6.140625" style="11" bestFit="1" customWidth="1"/>
    <col min="18" max="18" width="7.85546875" style="11" customWidth="1"/>
    <col min="19" max="16384" width="9.140625" style="11"/>
  </cols>
  <sheetData>
    <row r="1" spans="1:9" s="6" customFormat="1" ht="45" x14ac:dyDescent="0.25">
      <c r="A1" s="114"/>
      <c r="B1" s="114"/>
      <c r="C1" s="1"/>
      <c r="D1" s="2" t="s">
        <v>0</v>
      </c>
      <c r="E1" s="3" t="s">
        <v>1</v>
      </c>
      <c r="F1" s="2" t="s">
        <v>2</v>
      </c>
      <c r="G1" s="2" t="s">
        <v>3</v>
      </c>
      <c r="H1" s="4" t="s">
        <v>4</v>
      </c>
      <c r="I1" s="5"/>
    </row>
    <row r="2" spans="1:9" x14ac:dyDescent="0.25">
      <c r="A2" s="109" t="s">
        <v>5</v>
      </c>
      <c r="B2" s="109"/>
      <c r="C2" s="7"/>
      <c r="D2" s="8">
        <v>92</v>
      </c>
      <c r="E2" s="9">
        <v>73</v>
      </c>
      <c r="F2" s="8">
        <v>33</v>
      </c>
      <c r="G2" s="8">
        <v>7</v>
      </c>
      <c r="H2" s="8">
        <f>SUM(D2:G2)</f>
        <v>205</v>
      </c>
      <c r="I2" s="10"/>
    </row>
    <row r="3" spans="1:9" x14ac:dyDescent="0.25">
      <c r="A3" s="109" t="s">
        <v>6</v>
      </c>
      <c r="B3" s="109"/>
      <c r="C3" s="12"/>
      <c r="D3" s="8">
        <v>78</v>
      </c>
      <c r="E3" s="9">
        <v>31</v>
      </c>
      <c r="F3" s="8">
        <v>25</v>
      </c>
      <c r="G3" s="8">
        <v>2</v>
      </c>
      <c r="H3" s="37">
        <f>SUM(D3:G3)</f>
        <v>136</v>
      </c>
      <c r="I3" s="10"/>
    </row>
    <row r="4" spans="1:9" x14ac:dyDescent="0.25">
      <c r="A4" s="115" t="s">
        <v>7</v>
      </c>
      <c r="B4" s="116"/>
      <c r="C4" s="12"/>
      <c r="D4" s="8">
        <f>SUM(D2:D3)</f>
        <v>170</v>
      </c>
      <c r="E4" s="37">
        <f t="shared" ref="E4:H4" si="0">SUM(E2:E3)</f>
        <v>104</v>
      </c>
      <c r="F4" s="37">
        <f t="shared" si="0"/>
        <v>58</v>
      </c>
      <c r="G4" s="37">
        <f t="shared" si="0"/>
        <v>9</v>
      </c>
      <c r="H4" s="37">
        <f t="shared" si="0"/>
        <v>341</v>
      </c>
      <c r="I4" s="10"/>
    </row>
    <row r="5" spans="1:9" x14ac:dyDescent="0.25">
      <c r="A5" s="13"/>
      <c r="B5" s="14"/>
      <c r="C5" s="12"/>
      <c r="D5" s="15"/>
      <c r="E5" s="15"/>
      <c r="F5" s="15"/>
      <c r="G5" s="15"/>
      <c r="H5" s="16"/>
      <c r="I5" s="10"/>
    </row>
    <row r="6" spans="1:9" x14ac:dyDescent="0.25">
      <c r="A6" s="111" t="s">
        <v>8</v>
      </c>
      <c r="B6" s="17" t="s">
        <v>9</v>
      </c>
      <c r="C6" s="12"/>
      <c r="D6" s="8">
        <v>47</v>
      </c>
      <c r="E6" s="9">
        <v>39</v>
      </c>
      <c r="F6" s="8">
        <v>9</v>
      </c>
      <c r="G6" s="8">
        <v>0</v>
      </c>
      <c r="H6" s="8">
        <f>SUM(D6:G6)</f>
        <v>95</v>
      </c>
      <c r="I6" s="10"/>
    </row>
    <row r="7" spans="1:9" x14ac:dyDescent="0.25">
      <c r="A7" s="112"/>
      <c r="B7" s="17" t="s">
        <v>38</v>
      </c>
      <c r="C7" s="12"/>
      <c r="D7" s="84">
        <v>18</v>
      </c>
      <c r="E7" s="9">
        <v>8</v>
      </c>
      <c r="F7" s="84">
        <v>3</v>
      </c>
      <c r="G7" s="84">
        <v>0</v>
      </c>
      <c r="H7" s="84">
        <f>SUM(D7:G7)</f>
        <v>29</v>
      </c>
      <c r="I7" s="10"/>
    </row>
    <row r="8" spans="1:9" x14ac:dyDescent="0.25">
      <c r="A8" s="112"/>
      <c r="B8" s="17" t="s">
        <v>10</v>
      </c>
      <c r="C8" s="12"/>
      <c r="D8" s="8">
        <v>4</v>
      </c>
      <c r="E8" s="9">
        <v>0</v>
      </c>
      <c r="F8" s="8">
        <v>2</v>
      </c>
      <c r="G8" s="8">
        <v>0</v>
      </c>
      <c r="H8" s="37">
        <f t="shared" ref="H8:H13" si="1">SUM(D8:G8)</f>
        <v>6</v>
      </c>
      <c r="I8" s="10"/>
    </row>
    <row r="9" spans="1:9" x14ac:dyDescent="0.25">
      <c r="A9" s="112"/>
      <c r="B9" s="18" t="s">
        <v>11</v>
      </c>
      <c r="C9" s="12"/>
      <c r="D9" s="8">
        <v>1</v>
      </c>
      <c r="E9" s="9">
        <v>0</v>
      </c>
      <c r="F9" s="8">
        <v>0</v>
      </c>
      <c r="G9" s="8">
        <v>0</v>
      </c>
      <c r="H9" s="37">
        <f t="shared" si="1"/>
        <v>1</v>
      </c>
      <c r="I9" s="10"/>
    </row>
    <row r="10" spans="1:9" x14ac:dyDescent="0.25">
      <c r="A10" s="112"/>
      <c r="B10" s="18" t="s">
        <v>31</v>
      </c>
      <c r="C10" s="12"/>
      <c r="D10" s="37">
        <v>27</v>
      </c>
      <c r="E10" s="9">
        <v>31</v>
      </c>
      <c r="F10" s="37">
        <v>12</v>
      </c>
      <c r="G10" s="37">
        <v>0</v>
      </c>
      <c r="H10" s="37">
        <f t="shared" si="1"/>
        <v>70</v>
      </c>
      <c r="I10" s="10"/>
    </row>
    <row r="11" spans="1:9" x14ac:dyDescent="0.25">
      <c r="A11" s="112"/>
      <c r="B11" s="18" t="s">
        <v>12</v>
      </c>
      <c r="C11" s="12"/>
      <c r="D11" s="8">
        <v>7</v>
      </c>
      <c r="E11" s="9">
        <v>4</v>
      </c>
      <c r="F11" s="8">
        <v>3</v>
      </c>
      <c r="G11" s="8">
        <v>0</v>
      </c>
      <c r="H11" s="37">
        <f t="shared" si="1"/>
        <v>14</v>
      </c>
      <c r="I11" s="10"/>
    </row>
    <row r="12" spans="1:9" x14ac:dyDescent="0.25">
      <c r="A12" s="112"/>
      <c r="B12" s="18" t="s">
        <v>34</v>
      </c>
      <c r="C12" s="12"/>
      <c r="D12" s="84">
        <v>0</v>
      </c>
      <c r="E12" s="9">
        <v>0</v>
      </c>
      <c r="F12" s="84">
        <v>0</v>
      </c>
      <c r="G12" s="84">
        <v>0</v>
      </c>
      <c r="H12" s="84">
        <f t="shared" si="1"/>
        <v>0</v>
      </c>
      <c r="I12" s="10"/>
    </row>
    <row r="13" spans="1:9" x14ac:dyDescent="0.25">
      <c r="A13" s="112"/>
      <c r="B13" s="18" t="s">
        <v>13</v>
      </c>
      <c r="C13" s="12"/>
      <c r="D13" s="8">
        <v>0</v>
      </c>
      <c r="E13" s="9">
        <v>3</v>
      </c>
      <c r="F13" s="8">
        <v>1</v>
      </c>
      <c r="G13" s="8">
        <v>0</v>
      </c>
      <c r="H13" s="37">
        <f t="shared" si="1"/>
        <v>4</v>
      </c>
      <c r="I13" s="10"/>
    </row>
    <row r="14" spans="1:9" x14ac:dyDescent="0.25">
      <c r="A14" s="112"/>
      <c r="B14" s="19" t="s">
        <v>14</v>
      </c>
      <c r="C14" s="12"/>
      <c r="D14" s="8">
        <f>D6+D7+D8+D9+D10</f>
        <v>97</v>
      </c>
      <c r="E14" s="84">
        <f t="shared" ref="E14:G14" si="2">E6+E7+E8+E9+E10</f>
        <v>78</v>
      </c>
      <c r="F14" s="84">
        <f t="shared" si="2"/>
        <v>26</v>
      </c>
      <c r="G14" s="84">
        <f t="shared" si="2"/>
        <v>0</v>
      </c>
      <c r="H14" s="37">
        <f>H6+H7+H8+H9+H10</f>
        <v>201</v>
      </c>
      <c r="I14" s="10"/>
    </row>
    <row r="15" spans="1:9" x14ac:dyDescent="0.25">
      <c r="A15" s="113"/>
      <c r="B15" s="20" t="s">
        <v>15</v>
      </c>
      <c r="C15" s="12"/>
      <c r="D15" s="21">
        <f>D14/D2</f>
        <v>1.0543478260869565</v>
      </c>
      <c r="E15" s="21">
        <f t="shared" ref="E15:H15" si="3">E14/E2</f>
        <v>1.0684931506849316</v>
      </c>
      <c r="F15" s="21">
        <f t="shared" si="3"/>
        <v>0.78787878787878785</v>
      </c>
      <c r="G15" s="21">
        <f t="shared" si="3"/>
        <v>0</v>
      </c>
      <c r="H15" s="21">
        <f t="shared" si="3"/>
        <v>0.98048780487804876</v>
      </c>
      <c r="I15" s="10"/>
    </row>
    <row r="16" spans="1:9" x14ac:dyDescent="0.25">
      <c r="A16" s="22"/>
      <c r="B16" s="14"/>
      <c r="C16" s="12"/>
      <c r="D16" s="15"/>
      <c r="E16" s="15"/>
      <c r="F16" s="15"/>
      <c r="G16" s="15"/>
      <c r="H16" s="16"/>
      <c r="I16" s="10"/>
    </row>
    <row r="17" spans="1:9" x14ac:dyDescent="0.25">
      <c r="A17" s="111" t="s">
        <v>16</v>
      </c>
      <c r="B17" s="17" t="s">
        <v>9</v>
      </c>
      <c r="C17" s="12"/>
      <c r="D17" s="8">
        <v>27</v>
      </c>
      <c r="E17" s="9">
        <v>13</v>
      </c>
      <c r="F17" s="8">
        <v>16</v>
      </c>
      <c r="G17" s="8">
        <v>2</v>
      </c>
      <c r="H17" s="8">
        <f>SUM(D17:G17)</f>
        <v>58</v>
      </c>
      <c r="I17" s="10"/>
    </row>
    <row r="18" spans="1:9" x14ac:dyDescent="0.25">
      <c r="A18" s="112"/>
      <c r="B18" s="17" t="s">
        <v>38</v>
      </c>
      <c r="C18" s="12"/>
      <c r="D18" s="84">
        <v>1</v>
      </c>
      <c r="E18" s="9">
        <v>1</v>
      </c>
      <c r="F18" s="84">
        <v>1</v>
      </c>
      <c r="G18" s="84">
        <v>0</v>
      </c>
      <c r="H18" s="84">
        <f>SUM(D18:G18)</f>
        <v>3</v>
      </c>
      <c r="I18" s="10"/>
    </row>
    <row r="19" spans="1:9" x14ac:dyDescent="0.25">
      <c r="A19" s="112"/>
      <c r="B19" s="17" t="s">
        <v>10</v>
      </c>
      <c r="C19" s="12"/>
      <c r="D19" s="8">
        <v>37</v>
      </c>
      <c r="E19" s="9">
        <v>12</v>
      </c>
      <c r="F19" s="8">
        <v>0</v>
      </c>
      <c r="G19" s="8">
        <v>0</v>
      </c>
      <c r="H19" s="37">
        <f t="shared" ref="H19:H23" si="4">SUM(D19:G19)</f>
        <v>49</v>
      </c>
      <c r="I19" s="10"/>
    </row>
    <row r="20" spans="1:9" x14ac:dyDescent="0.25">
      <c r="A20" s="112"/>
      <c r="B20" s="18" t="s">
        <v>11</v>
      </c>
      <c r="C20" s="12"/>
      <c r="D20" s="8">
        <v>1</v>
      </c>
      <c r="E20" s="9">
        <v>0</v>
      </c>
      <c r="F20" s="8">
        <v>0</v>
      </c>
      <c r="G20" s="8">
        <v>0</v>
      </c>
      <c r="H20" s="37">
        <f t="shared" si="4"/>
        <v>1</v>
      </c>
      <c r="I20" s="10"/>
    </row>
    <row r="21" spans="1:9" x14ac:dyDescent="0.25">
      <c r="A21" s="112"/>
      <c r="B21" s="18" t="s">
        <v>12</v>
      </c>
      <c r="C21" s="12"/>
      <c r="D21" s="8">
        <v>2</v>
      </c>
      <c r="E21" s="9">
        <v>1</v>
      </c>
      <c r="F21" s="8">
        <v>0</v>
      </c>
      <c r="G21" s="8">
        <v>0</v>
      </c>
      <c r="H21" s="37">
        <f t="shared" si="4"/>
        <v>3</v>
      </c>
      <c r="I21" s="10"/>
    </row>
    <row r="22" spans="1:9" x14ac:dyDescent="0.25">
      <c r="A22" s="112"/>
      <c r="B22" s="18" t="s">
        <v>34</v>
      </c>
      <c r="C22" s="12"/>
      <c r="D22" s="84">
        <v>0</v>
      </c>
      <c r="E22" s="9">
        <v>0</v>
      </c>
      <c r="F22" s="84">
        <v>6</v>
      </c>
      <c r="G22" s="84">
        <v>0</v>
      </c>
      <c r="H22" s="84">
        <f t="shared" si="4"/>
        <v>6</v>
      </c>
      <c r="I22" s="10"/>
    </row>
    <row r="23" spans="1:9" x14ac:dyDescent="0.25">
      <c r="A23" s="112"/>
      <c r="B23" s="18" t="s">
        <v>13</v>
      </c>
      <c r="C23" s="12"/>
      <c r="D23" s="8">
        <v>0</v>
      </c>
      <c r="E23" s="9">
        <v>0</v>
      </c>
      <c r="F23" s="8">
        <v>0</v>
      </c>
      <c r="G23" s="8">
        <v>0</v>
      </c>
      <c r="H23" s="37">
        <f t="shared" si="4"/>
        <v>0</v>
      </c>
      <c r="I23" s="10"/>
    </row>
    <row r="24" spans="1:9" x14ac:dyDescent="0.25">
      <c r="A24" s="112"/>
      <c r="B24" s="19" t="s">
        <v>14</v>
      </c>
      <c r="C24" s="12"/>
      <c r="D24" s="8">
        <f>D17+D18+D19+D20</f>
        <v>66</v>
      </c>
      <c r="E24" s="84">
        <f t="shared" ref="E24:G24" si="5">E17+E18+E19+E20</f>
        <v>26</v>
      </c>
      <c r="F24" s="84">
        <f t="shared" si="5"/>
        <v>17</v>
      </c>
      <c r="G24" s="84">
        <f t="shared" si="5"/>
        <v>2</v>
      </c>
      <c r="H24" s="37">
        <f>H17+H18+H19+H20</f>
        <v>111</v>
      </c>
      <c r="I24" s="10"/>
    </row>
    <row r="25" spans="1:9" x14ac:dyDescent="0.25">
      <c r="A25" s="113"/>
      <c r="B25" s="20" t="s">
        <v>15</v>
      </c>
      <c r="C25" s="12"/>
      <c r="D25" s="21">
        <f>D24/D3</f>
        <v>0.84615384615384615</v>
      </c>
      <c r="E25" s="21">
        <f t="shared" ref="E25:H25" si="6">E24/E3</f>
        <v>0.83870967741935487</v>
      </c>
      <c r="F25" s="21">
        <f t="shared" si="6"/>
        <v>0.68</v>
      </c>
      <c r="G25" s="21">
        <f t="shared" si="6"/>
        <v>1</v>
      </c>
      <c r="H25" s="21">
        <f t="shared" si="6"/>
        <v>0.81617647058823528</v>
      </c>
      <c r="I25" s="10"/>
    </row>
    <row r="26" spans="1:9" x14ac:dyDescent="0.25">
      <c r="A26" s="22"/>
      <c r="B26" s="14"/>
      <c r="C26" s="12"/>
      <c r="D26" s="15"/>
      <c r="E26" s="15"/>
      <c r="F26" s="15"/>
      <c r="G26" s="15"/>
      <c r="H26" s="16"/>
      <c r="I26" s="10"/>
    </row>
    <row r="27" spans="1:9" x14ac:dyDescent="0.25">
      <c r="A27" s="8" t="s">
        <v>17</v>
      </c>
      <c r="B27" s="18" t="s">
        <v>18</v>
      </c>
      <c r="C27" s="12"/>
      <c r="D27" s="8"/>
      <c r="E27" s="9"/>
      <c r="F27" s="8"/>
      <c r="G27" s="8"/>
      <c r="H27" s="8"/>
      <c r="I27" s="10"/>
    </row>
    <row r="28" spans="1:9" x14ac:dyDescent="0.25">
      <c r="A28" s="23"/>
      <c r="B28" s="14"/>
      <c r="C28" s="12"/>
      <c r="D28" s="15"/>
      <c r="E28" s="15"/>
      <c r="F28" s="15"/>
      <c r="G28" s="15"/>
      <c r="H28" s="16"/>
      <c r="I28" s="10"/>
    </row>
    <row r="29" spans="1:9" x14ac:dyDescent="0.25">
      <c r="A29" s="24" t="s">
        <v>4</v>
      </c>
      <c r="B29" s="19" t="s">
        <v>15</v>
      </c>
      <c r="C29" s="12"/>
      <c r="D29" s="106">
        <f>(H14+H24)/H4</f>
        <v>0.91495601173020524</v>
      </c>
      <c r="E29" s="107"/>
      <c r="F29" s="107"/>
      <c r="G29" s="107"/>
      <c r="H29" s="108"/>
      <c r="I29" s="10"/>
    </row>
    <row r="30" spans="1:9" x14ac:dyDescent="0.25">
      <c r="I30" s="10"/>
    </row>
    <row r="31" spans="1:9" x14ac:dyDescent="0.25">
      <c r="B31" s="109" t="s">
        <v>19</v>
      </c>
      <c r="C31" s="109"/>
      <c r="D31" s="109"/>
      <c r="E31" s="109"/>
      <c r="F31" s="109"/>
      <c r="I31" s="10"/>
    </row>
    <row r="32" spans="1:9" x14ac:dyDescent="0.25">
      <c r="A32" s="17"/>
      <c r="B32" s="110" t="s">
        <v>20</v>
      </c>
      <c r="C32" s="101"/>
      <c r="D32" s="101"/>
      <c r="E32" s="28"/>
      <c r="F32" s="28" t="s">
        <v>4</v>
      </c>
      <c r="I32" s="10"/>
    </row>
    <row r="33" spans="1:18" x14ac:dyDescent="0.25">
      <c r="A33" s="102" t="s">
        <v>21</v>
      </c>
      <c r="B33" s="101" t="s">
        <v>22</v>
      </c>
      <c r="C33" s="101"/>
      <c r="D33" s="101"/>
      <c r="E33" s="17"/>
      <c r="F33" s="17"/>
      <c r="I33" s="10"/>
    </row>
    <row r="34" spans="1:18" x14ac:dyDescent="0.25">
      <c r="A34" s="102"/>
      <c r="B34" s="103" t="s">
        <v>23</v>
      </c>
      <c r="C34" s="104"/>
      <c r="D34" s="105"/>
      <c r="E34" s="17"/>
      <c r="F34" s="17"/>
      <c r="I34" s="10"/>
    </row>
    <row r="35" spans="1:18" x14ac:dyDescent="0.25">
      <c r="A35" s="102"/>
      <c r="B35" s="30" t="s">
        <v>24</v>
      </c>
      <c r="C35" s="31"/>
      <c r="D35" s="32"/>
      <c r="E35" s="17"/>
      <c r="F35" s="17"/>
      <c r="I35" s="10"/>
    </row>
    <row r="36" spans="1:18" x14ac:dyDescent="0.25">
      <c r="A36" s="102"/>
      <c r="B36" s="101" t="s">
        <v>25</v>
      </c>
      <c r="C36" s="101"/>
      <c r="D36" s="101"/>
      <c r="E36" s="17"/>
      <c r="F36" s="17">
        <v>2</v>
      </c>
    </row>
    <row r="37" spans="1:18" x14ac:dyDescent="0.25">
      <c r="A37" s="102"/>
      <c r="B37" s="103" t="s">
        <v>26</v>
      </c>
      <c r="C37" s="104"/>
      <c r="D37" s="105"/>
      <c r="E37" s="17"/>
      <c r="F37" s="17"/>
    </row>
    <row r="38" spans="1:18" x14ac:dyDescent="0.25">
      <c r="A38" s="102"/>
      <c r="B38" s="101" t="s">
        <v>27</v>
      </c>
      <c r="C38" s="101"/>
      <c r="D38" s="101"/>
      <c r="E38" s="17"/>
      <c r="F38" s="17">
        <v>12</v>
      </c>
    </row>
    <row r="39" spans="1:18" s="26" customFormat="1" x14ac:dyDescent="0.25">
      <c r="A39" s="17"/>
      <c r="B39" s="101"/>
      <c r="C39" s="101"/>
      <c r="D39" s="101"/>
      <c r="E39" s="28" t="s">
        <v>4</v>
      </c>
      <c r="F39" s="28">
        <f>SUM(F33:F38)</f>
        <v>14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6" customFormat="1" x14ac:dyDescent="0.25">
      <c r="A40" s="102" t="s">
        <v>28</v>
      </c>
      <c r="B40" s="101" t="s">
        <v>22</v>
      </c>
      <c r="C40" s="101"/>
      <c r="D40" s="101"/>
      <c r="E40" s="17"/>
      <c r="F40" s="17">
        <v>1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6" customFormat="1" x14ac:dyDescent="0.25">
      <c r="A41" s="102"/>
      <c r="B41" s="101" t="s">
        <v>23</v>
      </c>
      <c r="C41" s="101"/>
      <c r="D41" s="101"/>
      <c r="E41" s="17"/>
      <c r="F41" s="17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6" customFormat="1" x14ac:dyDescent="0.25">
      <c r="A42" s="102"/>
      <c r="B42" s="101" t="s">
        <v>24</v>
      </c>
      <c r="C42" s="101"/>
      <c r="D42" s="101"/>
      <c r="E42" s="17"/>
      <c r="F42" s="17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6" customFormat="1" x14ac:dyDescent="0.25">
      <c r="A43" s="102"/>
      <c r="B43" s="103" t="s">
        <v>25</v>
      </c>
      <c r="C43" s="104"/>
      <c r="D43" s="105"/>
      <c r="E43" s="17"/>
      <c r="F43" s="17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6" customFormat="1" x14ac:dyDescent="0.25">
      <c r="A44" s="102"/>
      <c r="B44" s="103" t="s">
        <v>26</v>
      </c>
      <c r="C44" s="104"/>
      <c r="D44" s="105"/>
      <c r="E44" s="17"/>
      <c r="F44" s="17">
        <v>6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6" customFormat="1" x14ac:dyDescent="0.25">
      <c r="A45" s="102"/>
      <c r="B45" s="101" t="s">
        <v>27</v>
      </c>
      <c r="C45" s="101"/>
      <c r="D45" s="101"/>
      <c r="E45" s="17"/>
      <c r="F45" s="17">
        <v>2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s="26" customFormat="1" x14ac:dyDescent="0.25">
      <c r="A46" s="17"/>
      <c r="B46" s="101"/>
      <c r="C46" s="101"/>
      <c r="D46" s="101"/>
      <c r="E46" s="28" t="s">
        <v>4</v>
      </c>
      <c r="F46" s="28">
        <f>SUM(F40:F45)</f>
        <v>9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</row>
  </sheetData>
  <mergeCells count="24">
    <mergeCell ref="A17:A25"/>
    <mergeCell ref="A1:B1"/>
    <mergeCell ref="A2:B2"/>
    <mergeCell ref="A3:B3"/>
    <mergeCell ref="A4:B4"/>
    <mergeCell ref="A6:A15"/>
    <mergeCell ref="D29:H29"/>
    <mergeCell ref="B31:F31"/>
    <mergeCell ref="B32:D32"/>
    <mergeCell ref="A33:A38"/>
    <mergeCell ref="B33:D33"/>
    <mergeCell ref="B34:D34"/>
    <mergeCell ref="B36:D36"/>
    <mergeCell ref="B37:D37"/>
    <mergeCell ref="B38:D38"/>
    <mergeCell ref="B46:D46"/>
    <mergeCell ref="B39:D39"/>
    <mergeCell ref="A40:A45"/>
    <mergeCell ref="B40:D40"/>
    <mergeCell ref="B41:D41"/>
    <mergeCell ref="B42:D42"/>
    <mergeCell ref="B43:D43"/>
    <mergeCell ref="B44:D44"/>
    <mergeCell ref="B45:D45"/>
  </mergeCells>
  <pageMargins left="0.7" right="0.7" top="0.75" bottom="0.75" header="0.3" footer="0.3"/>
  <pageSetup scale="96" orientation="portrait" horizontalDpi="4294967293" verticalDpi="4294967293" r:id="rId1"/>
  <headerFooter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Yearly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Animal Shelter</dc:creator>
  <cp:lastModifiedBy>sarah</cp:lastModifiedBy>
  <cp:lastPrinted>2019-06-18T21:12:16Z</cp:lastPrinted>
  <dcterms:created xsi:type="dcterms:W3CDTF">2016-02-01T15:06:31Z</dcterms:created>
  <dcterms:modified xsi:type="dcterms:W3CDTF">2020-02-17T22:37:57Z</dcterms:modified>
</cp:coreProperties>
</file>