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lisalosasso/Projects and Clients/Humane Society NB/Reports/"/>
    </mc:Choice>
  </mc:AlternateContent>
  <bookViews>
    <workbookView xWindow="480" yWindow="460" windowWidth="23000" windowHeight="10060"/>
  </bookViews>
  <sheets>
    <sheet name="Yearly" sheetId="14" r:id="rId1"/>
    <sheet name="January" sheetId="12" r:id="rId2"/>
    <sheet name="February" sheetId="11" r:id="rId3"/>
    <sheet name="March" sheetId="10" r:id="rId4"/>
    <sheet name="April" sheetId="9" r:id="rId5"/>
    <sheet name="May" sheetId="8" r:id="rId6"/>
    <sheet name="June" sheetId="7" r:id="rId7"/>
    <sheet name="July" sheetId="6" r:id="rId8"/>
    <sheet name="August" sheetId="5" r:id="rId9"/>
    <sheet name="September" sheetId="4" r:id="rId10"/>
    <sheet name="October" sheetId="15" r:id="rId11"/>
    <sheet name="November" sheetId="2" r:id="rId12"/>
    <sheet name="December" sheetId="13" r:id="rId13"/>
    <sheet name="Blank" sheetId="1" r:id="rId14"/>
  </sheets>
  <definedNames>
    <definedName name="_xlnm.Print_Area" localSheetId="4">April!$A$1:$H$45</definedName>
    <definedName name="_xlnm.Print_Area" localSheetId="8">August!$A$1:$H$45</definedName>
    <definedName name="_xlnm.Print_Area" localSheetId="13">Blank!$A$1:$H$45</definedName>
    <definedName name="_xlnm.Print_Area" localSheetId="12">December!$A$1:$H$45</definedName>
    <definedName name="_xlnm.Print_Area" localSheetId="2">February!$A$1:$H$45</definedName>
    <definedName name="_xlnm.Print_Area" localSheetId="1">January!$A$1:$H$280</definedName>
    <definedName name="_xlnm.Print_Area" localSheetId="7">July!$A$1:$H$45</definedName>
    <definedName name="_xlnm.Print_Area" localSheetId="6">June!$A$1:$H$45</definedName>
    <definedName name="_xlnm.Print_Area" localSheetId="3">March!$A$1:$H$45</definedName>
    <definedName name="_xlnm.Print_Area" localSheetId="5">May!$A$1:$H$45</definedName>
    <definedName name="_xlnm.Print_Area" localSheetId="11">November!$A$1:$H$46</definedName>
    <definedName name="_xlnm.Print_Area" localSheetId="10">October!$A$1:$H$44</definedName>
    <definedName name="_xlnm.Print_Area" localSheetId="9">September!$A$1:$H$46</definedName>
    <definedName name="_xlnm.Print_Area" localSheetId="0">Yearly!$A$1:$P$34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3" l="1"/>
  <c r="F36" i="13"/>
  <c r="D20" i="13"/>
  <c r="E20" i="13"/>
  <c r="F20" i="13"/>
  <c r="G20" i="13"/>
  <c r="H20" i="13"/>
  <c r="H3" i="13"/>
  <c r="H21" i="13"/>
  <c r="H16" i="13"/>
  <c r="H17" i="13"/>
  <c r="H18" i="13"/>
  <c r="H19" i="13"/>
  <c r="H15" i="13"/>
  <c r="E21" i="13"/>
  <c r="F21" i="13"/>
  <c r="G21" i="13"/>
  <c r="D21" i="13"/>
  <c r="H7" i="13"/>
  <c r="H8" i="13"/>
  <c r="H9" i="13"/>
  <c r="H10" i="13"/>
  <c r="H11" i="13"/>
  <c r="D12" i="13"/>
  <c r="E12" i="13"/>
  <c r="F12" i="13"/>
  <c r="G12" i="13"/>
  <c r="H12" i="13"/>
  <c r="H6" i="13"/>
  <c r="H2" i="13"/>
  <c r="H13" i="13"/>
  <c r="E13" i="13"/>
  <c r="D13" i="13"/>
  <c r="F13" i="13"/>
  <c r="G13" i="13"/>
  <c r="E4" i="13"/>
  <c r="F4" i="13"/>
  <c r="G4" i="13"/>
  <c r="H4" i="13"/>
  <c r="D4" i="13"/>
  <c r="F43" i="2"/>
  <c r="F36" i="2"/>
  <c r="E20" i="2"/>
  <c r="E21" i="2"/>
  <c r="F20" i="2"/>
  <c r="F21" i="2"/>
  <c r="G20" i="2"/>
  <c r="G21" i="2"/>
  <c r="H15" i="2"/>
  <c r="H16" i="2"/>
  <c r="H17" i="2"/>
  <c r="H20" i="2"/>
  <c r="H3" i="2"/>
  <c r="H21" i="2"/>
  <c r="D20" i="2"/>
  <c r="D21" i="2"/>
  <c r="H18" i="2"/>
  <c r="H19" i="2"/>
  <c r="E12" i="2"/>
  <c r="E13" i="2"/>
  <c r="F12" i="2"/>
  <c r="F13" i="2"/>
  <c r="D12" i="2"/>
  <c r="G12" i="2"/>
  <c r="H12" i="2"/>
  <c r="H2" i="2"/>
  <c r="H13" i="2"/>
  <c r="D13" i="2"/>
  <c r="H9" i="2"/>
  <c r="H7" i="2"/>
  <c r="H8" i="2"/>
  <c r="H10" i="2"/>
  <c r="H11" i="2"/>
  <c r="H6" i="2"/>
  <c r="H4" i="2"/>
  <c r="E4" i="2"/>
  <c r="F4" i="2"/>
  <c r="G4" i="2"/>
  <c r="D4" i="2"/>
  <c r="O22" i="14"/>
  <c r="D23" i="14"/>
  <c r="F23" i="14"/>
  <c r="G23" i="14"/>
  <c r="H23" i="14"/>
  <c r="I23" i="14"/>
  <c r="J23" i="14"/>
  <c r="K23" i="14"/>
  <c r="L23" i="14"/>
  <c r="M23" i="14"/>
  <c r="N23" i="14"/>
  <c r="C23" i="14"/>
  <c r="F36" i="15"/>
  <c r="E20" i="15"/>
  <c r="E21" i="15"/>
  <c r="F20" i="15"/>
  <c r="F21" i="15"/>
  <c r="G20" i="15"/>
  <c r="G21" i="15"/>
  <c r="D20" i="15"/>
  <c r="E12" i="15"/>
  <c r="F12" i="15"/>
  <c r="F13" i="15"/>
  <c r="G12" i="15"/>
  <c r="G13" i="15"/>
  <c r="D12" i="15"/>
  <c r="F43" i="15"/>
  <c r="D21" i="15"/>
  <c r="H19" i="15"/>
  <c r="H18" i="15"/>
  <c r="H17" i="15"/>
  <c r="H16" i="15"/>
  <c r="H15" i="15"/>
  <c r="D13" i="15"/>
  <c r="E13" i="15"/>
  <c r="H11" i="15"/>
  <c r="H10" i="15"/>
  <c r="H9" i="15"/>
  <c r="H8" i="15"/>
  <c r="H7" i="15"/>
  <c r="H6" i="15"/>
  <c r="G4" i="15"/>
  <c r="F4" i="15"/>
  <c r="E4" i="15"/>
  <c r="D4" i="15"/>
  <c r="H3" i="15"/>
  <c r="H2" i="15"/>
  <c r="H4" i="15"/>
  <c r="H20" i="15"/>
  <c r="H21" i="15"/>
  <c r="H12" i="15"/>
  <c r="P22" i="14"/>
  <c r="F43" i="4"/>
  <c r="F36" i="4"/>
  <c r="H15" i="4"/>
  <c r="H16" i="4"/>
  <c r="H17" i="4"/>
  <c r="H20" i="4"/>
  <c r="H3" i="4"/>
  <c r="H21" i="4"/>
  <c r="H18" i="4"/>
  <c r="H19" i="4"/>
  <c r="E20" i="4"/>
  <c r="E21" i="4"/>
  <c r="D20" i="4"/>
  <c r="D21" i="4"/>
  <c r="F20" i="4"/>
  <c r="F21" i="4"/>
  <c r="G20" i="4"/>
  <c r="G21" i="4"/>
  <c r="H7" i="4"/>
  <c r="H6" i="4"/>
  <c r="H8" i="4"/>
  <c r="H9" i="4"/>
  <c r="H12" i="4"/>
  <c r="H2" i="4"/>
  <c r="H13" i="4"/>
  <c r="H10" i="4"/>
  <c r="H11" i="4"/>
  <c r="E12" i="4"/>
  <c r="E13" i="4"/>
  <c r="F12" i="4"/>
  <c r="F13" i="4"/>
  <c r="G12" i="4"/>
  <c r="G13" i="4"/>
  <c r="D12" i="4"/>
  <c r="D13" i="4"/>
  <c r="H4" i="4"/>
  <c r="E4" i="4"/>
  <c r="F4" i="4"/>
  <c r="G4" i="4"/>
  <c r="D4" i="4"/>
  <c r="D25" i="15"/>
  <c r="H13" i="15"/>
  <c r="F42" i="5"/>
  <c r="F35" i="5"/>
  <c r="E19" i="5"/>
  <c r="E20" i="5"/>
  <c r="F19" i="5"/>
  <c r="F20" i="5"/>
  <c r="G19" i="5"/>
  <c r="G20" i="5"/>
  <c r="D19" i="5"/>
  <c r="H19" i="5"/>
  <c r="H3" i="5"/>
  <c r="H20" i="5"/>
  <c r="D20" i="5"/>
  <c r="H15" i="5"/>
  <c r="H16" i="5"/>
  <c r="H17" i="5"/>
  <c r="H18" i="5"/>
  <c r="H14" i="5"/>
  <c r="E11" i="5"/>
  <c r="E12" i="5"/>
  <c r="F11" i="5"/>
  <c r="F12" i="5"/>
  <c r="G11" i="5"/>
  <c r="G12" i="5"/>
  <c r="D11" i="5"/>
  <c r="H11" i="5"/>
  <c r="H2" i="5"/>
  <c r="H12" i="5"/>
  <c r="D12" i="5"/>
  <c r="H7" i="5"/>
  <c r="H8" i="5"/>
  <c r="H9" i="5"/>
  <c r="H10" i="5"/>
  <c r="H6" i="5"/>
  <c r="E4" i="5"/>
  <c r="F4" i="5"/>
  <c r="G4" i="5"/>
  <c r="D4" i="5"/>
  <c r="H4" i="5"/>
  <c r="G19" i="6"/>
  <c r="G20" i="6"/>
  <c r="E19" i="6"/>
  <c r="F19" i="6"/>
  <c r="D19" i="6"/>
  <c r="E11" i="6"/>
  <c r="E12" i="6"/>
  <c r="F11" i="6"/>
  <c r="G11" i="6"/>
  <c r="G12" i="6"/>
  <c r="F12" i="6"/>
  <c r="D11" i="6"/>
  <c r="E4" i="6"/>
  <c r="F4" i="6"/>
  <c r="G4" i="6"/>
  <c r="D4" i="6"/>
  <c r="E20" i="6"/>
  <c r="F20" i="6"/>
  <c r="D12" i="6"/>
  <c r="F42" i="6"/>
  <c r="F35" i="6"/>
  <c r="D20" i="6"/>
  <c r="H18" i="6"/>
  <c r="H17" i="6"/>
  <c r="H16" i="6"/>
  <c r="H15" i="6"/>
  <c r="H14" i="6"/>
  <c r="H10" i="6"/>
  <c r="H9" i="6"/>
  <c r="H8" i="6"/>
  <c r="H7" i="6"/>
  <c r="H6" i="6"/>
  <c r="H3" i="6"/>
  <c r="H2" i="6"/>
  <c r="H11" i="6"/>
  <c r="H12" i="6"/>
  <c r="H4" i="6"/>
  <c r="H19" i="6"/>
  <c r="H20" i="6"/>
  <c r="F42" i="7"/>
  <c r="F35" i="7"/>
  <c r="D19" i="7"/>
  <c r="E19" i="7"/>
  <c r="F19" i="7"/>
  <c r="G19" i="7"/>
  <c r="H19" i="7"/>
  <c r="H3" i="7"/>
  <c r="H20" i="7"/>
  <c r="E20" i="7"/>
  <c r="F20" i="7"/>
  <c r="G20" i="7"/>
  <c r="D20" i="7"/>
  <c r="H15" i="7"/>
  <c r="H16" i="7"/>
  <c r="H17" i="7"/>
  <c r="H18" i="7"/>
  <c r="H14" i="7"/>
  <c r="D11" i="7"/>
  <c r="E11" i="7"/>
  <c r="F11" i="7"/>
  <c r="G11" i="7"/>
  <c r="H11" i="7"/>
  <c r="H2" i="7"/>
  <c r="H12" i="7"/>
  <c r="E12" i="7"/>
  <c r="F12" i="7"/>
  <c r="G12" i="7"/>
  <c r="D12" i="7"/>
  <c r="H7" i="7"/>
  <c r="H8" i="7"/>
  <c r="H9" i="7"/>
  <c r="H10" i="7"/>
  <c r="H6" i="7"/>
  <c r="E4" i="7"/>
  <c r="F4" i="7"/>
  <c r="G4" i="7"/>
  <c r="D4" i="7"/>
  <c r="D24" i="6"/>
  <c r="H4" i="7"/>
  <c r="F42" i="8"/>
  <c r="F35" i="8"/>
  <c r="D19" i="8"/>
  <c r="E19" i="8"/>
  <c r="F19" i="8"/>
  <c r="G19" i="8"/>
  <c r="H19" i="8"/>
  <c r="H3" i="8"/>
  <c r="H20" i="8"/>
  <c r="H15" i="8"/>
  <c r="H16" i="8"/>
  <c r="H17" i="8"/>
  <c r="H18" i="8"/>
  <c r="H14" i="8"/>
  <c r="E20" i="8"/>
  <c r="D20" i="8"/>
  <c r="F20" i="8"/>
  <c r="G20" i="8"/>
  <c r="H6" i="8"/>
  <c r="H7" i="8"/>
  <c r="H8" i="8"/>
  <c r="H11" i="8"/>
  <c r="H2" i="8"/>
  <c r="H12" i="8"/>
  <c r="E11" i="8"/>
  <c r="E12" i="8"/>
  <c r="H9" i="8"/>
  <c r="H10" i="8"/>
  <c r="D11" i="8"/>
  <c r="D12" i="8"/>
  <c r="F11" i="8"/>
  <c r="F12" i="8"/>
  <c r="G11" i="8"/>
  <c r="G12" i="8"/>
  <c r="E4" i="8"/>
  <c r="F4" i="8"/>
  <c r="G4" i="8"/>
  <c r="D4" i="8"/>
  <c r="H4" i="8"/>
  <c r="F42" i="9"/>
  <c r="F35" i="9"/>
  <c r="D19" i="9"/>
  <c r="E19" i="9"/>
  <c r="F19" i="9"/>
  <c r="G19" i="9"/>
  <c r="H19" i="9"/>
  <c r="H3" i="9"/>
  <c r="H20" i="9"/>
  <c r="E20" i="9"/>
  <c r="F20" i="9"/>
  <c r="G20" i="9"/>
  <c r="D20" i="9"/>
  <c r="H15" i="9"/>
  <c r="H16" i="9"/>
  <c r="H17" i="9"/>
  <c r="H18" i="9"/>
  <c r="H14" i="9"/>
  <c r="D11" i="9"/>
  <c r="E11" i="9"/>
  <c r="F11" i="9"/>
  <c r="G11" i="9"/>
  <c r="H11" i="9"/>
  <c r="H2" i="9"/>
  <c r="H12" i="9"/>
  <c r="G12" i="9"/>
  <c r="F12" i="9"/>
  <c r="E12" i="9"/>
  <c r="D12" i="9"/>
  <c r="H7" i="9"/>
  <c r="H8" i="9"/>
  <c r="H9" i="9"/>
  <c r="H10" i="9"/>
  <c r="H6" i="9"/>
  <c r="D4" i="9"/>
  <c r="E4" i="9"/>
  <c r="F4" i="9"/>
  <c r="G4" i="9"/>
  <c r="H4" i="9"/>
  <c r="F42" i="10"/>
  <c r="F35" i="10"/>
  <c r="H15" i="10"/>
  <c r="H16" i="10"/>
  <c r="H17" i="10"/>
  <c r="H18" i="10"/>
  <c r="D19" i="10"/>
  <c r="E19" i="10"/>
  <c r="F19" i="10"/>
  <c r="G19" i="10"/>
  <c r="H19" i="10"/>
  <c r="H14" i="10"/>
  <c r="D20" i="10"/>
  <c r="E20" i="10"/>
  <c r="F20" i="10"/>
  <c r="G20" i="10"/>
  <c r="H7" i="10"/>
  <c r="H8" i="10"/>
  <c r="H9" i="10"/>
  <c r="H10" i="10"/>
  <c r="D11" i="10"/>
  <c r="E11" i="10"/>
  <c r="F11" i="10"/>
  <c r="G11" i="10"/>
  <c r="H11" i="10"/>
  <c r="H6" i="10"/>
  <c r="E12" i="10"/>
  <c r="F12" i="10"/>
  <c r="G12" i="10"/>
  <c r="D12" i="10"/>
  <c r="H3" i="10"/>
  <c r="H2" i="10"/>
  <c r="E4" i="10"/>
  <c r="F4" i="10"/>
  <c r="G4" i="10"/>
  <c r="D4" i="10"/>
  <c r="H4" i="10"/>
  <c r="H20" i="10"/>
  <c r="H12" i="10"/>
  <c r="G4" i="14"/>
  <c r="J4" i="14"/>
  <c r="K4" i="14"/>
  <c r="N4" i="14"/>
  <c r="F4" i="14"/>
  <c r="H4" i="14"/>
  <c r="E25" i="14"/>
  <c r="E24" i="14"/>
  <c r="E26" i="14"/>
  <c r="E21" i="14"/>
  <c r="O21" i="14"/>
  <c r="E20" i="14"/>
  <c r="O20" i="14"/>
  <c r="E19" i="14"/>
  <c r="E23" i="14"/>
  <c r="O23" i="14"/>
  <c r="E14" i="14"/>
  <c r="E13" i="14"/>
  <c r="E10" i="14"/>
  <c r="O10" i="14"/>
  <c r="E9" i="14"/>
  <c r="E3" i="14"/>
  <c r="E2" i="14"/>
  <c r="C4" i="14"/>
  <c r="D4" i="14"/>
  <c r="I4" i="14"/>
  <c r="L4" i="14"/>
  <c r="M4" i="14"/>
  <c r="O5" i="14"/>
  <c r="O11" i="14"/>
  <c r="C12" i="14"/>
  <c r="D12" i="14"/>
  <c r="F12" i="14"/>
  <c r="G12" i="14"/>
  <c r="H12" i="14"/>
  <c r="I12" i="14"/>
  <c r="J12" i="14"/>
  <c r="K12" i="14"/>
  <c r="L12" i="14"/>
  <c r="M12" i="14"/>
  <c r="N12" i="14"/>
  <c r="O14" i="14"/>
  <c r="C15" i="14"/>
  <c r="D15" i="14"/>
  <c r="D16" i="14"/>
  <c r="F15" i="14"/>
  <c r="G15" i="14"/>
  <c r="H15" i="14"/>
  <c r="I15" i="14"/>
  <c r="J15" i="14"/>
  <c r="K15" i="14"/>
  <c r="L15" i="14"/>
  <c r="M15" i="14"/>
  <c r="N15" i="14"/>
  <c r="O24" i="14"/>
  <c r="O25" i="14"/>
  <c r="C26" i="14"/>
  <c r="C27" i="14"/>
  <c r="D26" i="14"/>
  <c r="D27" i="14"/>
  <c r="F26" i="14"/>
  <c r="G26" i="14"/>
  <c r="H26" i="14"/>
  <c r="I26" i="14"/>
  <c r="I27" i="14"/>
  <c r="J26" i="14"/>
  <c r="K26" i="14"/>
  <c r="L26" i="14"/>
  <c r="M26" i="14"/>
  <c r="M27" i="14"/>
  <c r="N26" i="14"/>
  <c r="N27" i="14"/>
  <c r="N16" i="14"/>
  <c r="M16" i="14"/>
  <c r="C16" i="14"/>
  <c r="L27" i="14"/>
  <c r="L16" i="14"/>
  <c r="K16" i="14"/>
  <c r="E27" i="14"/>
  <c r="K27" i="14"/>
  <c r="J27" i="14"/>
  <c r="J16" i="14"/>
  <c r="I16" i="14"/>
  <c r="H27" i="14"/>
  <c r="H16" i="14"/>
  <c r="G27" i="14"/>
  <c r="G16" i="14"/>
  <c r="F27" i="14"/>
  <c r="F16" i="14"/>
  <c r="E4" i="14"/>
  <c r="O4" i="14"/>
  <c r="O2" i="14"/>
  <c r="O19" i="14"/>
  <c r="E15" i="14"/>
  <c r="O15" i="14"/>
  <c r="O13" i="14"/>
  <c r="E12" i="14"/>
  <c r="O12" i="14"/>
  <c r="O9" i="14"/>
  <c r="O3" i="14"/>
  <c r="O26" i="14"/>
  <c r="P13" i="14"/>
  <c r="P9" i="14"/>
  <c r="P12" i="14"/>
  <c r="P15" i="14"/>
  <c r="P11" i="14"/>
  <c r="P14" i="14"/>
  <c r="P10" i="14"/>
  <c r="P24" i="14"/>
  <c r="P19" i="14"/>
  <c r="P26" i="14"/>
  <c r="XFD26" i="14"/>
  <c r="P25" i="14"/>
  <c r="P20" i="14"/>
  <c r="P21" i="14"/>
  <c r="P23" i="14"/>
  <c r="M32" i="14"/>
  <c r="E16" i="14"/>
  <c r="N33" i="14"/>
  <c r="O16" i="14"/>
  <c r="M31" i="14"/>
  <c r="M33" i="14"/>
  <c r="O33" i="14"/>
  <c r="O27" i="14"/>
  <c r="N31" i="14"/>
  <c r="N32" i="14"/>
  <c r="O32" i="14"/>
  <c r="O31" i="14"/>
  <c r="F42" i="11"/>
  <c r="F35" i="11"/>
  <c r="H22" i="11"/>
  <c r="H15" i="11"/>
  <c r="H16" i="11"/>
  <c r="H17" i="11"/>
  <c r="H18" i="11"/>
  <c r="H14" i="11"/>
  <c r="H7" i="11"/>
  <c r="H8" i="11"/>
  <c r="H9" i="11"/>
  <c r="H10" i="11"/>
  <c r="H6" i="11"/>
  <c r="H3" i="11"/>
  <c r="H2" i="11"/>
  <c r="H4" i="11"/>
  <c r="E4" i="11"/>
  <c r="F4" i="11"/>
  <c r="G4" i="11"/>
  <c r="D4" i="11"/>
  <c r="E19" i="11"/>
  <c r="E20" i="11"/>
  <c r="F19" i="11"/>
  <c r="F20" i="11"/>
  <c r="G19" i="11"/>
  <c r="G20" i="11"/>
  <c r="D19" i="11"/>
  <c r="D20" i="11"/>
  <c r="E11" i="11"/>
  <c r="E12" i="11"/>
  <c r="F11" i="11"/>
  <c r="F12" i="11"/>
  <c r="G11" i="11"/>
  <c r="G12" i="11"/>
  <c r="D11" i="11"/>
  <c r="D12" i="11"/>
  <c r="H11" i="11"/>
  <c r="H12" i="11"/>
  <c r="F42" i="12"/>
  <c r="F35" i="12"/>
  <c r="H14" i="12"/>
  <c r="H15" i="12"/>
  <c r="H16" i="12"/>
  <c r="H19" i="12"/>
  <c r="H3" i="12"/>
  <c r="H20" i="12"/>
  <c r="E19" i="12"/>
  <c r="E20" i="12"/>
  <c r="F19" i="12"/>
  <c r="F20" i="12"/>
  <c r="G19" i="12"/>
  <c r="G20" i="12"/>
  <c r="D19" i="12"/>
  <c r="D20" i="12"/>
  <c r="H17" i="12"/>
  <c r="H18" i="12"/>
  <c r="E11" i="12"/>
  <c r="E12" i="12"/>
  <c r="F11" i="12"/>
  <c r="F12" i="12"/>
  <c r="G11" i="12"/>
  <c r="G12" i="12"/>
  <c r="D11" i="12"/>
  <c r="H11" i="12"/>
  <c r="H2" i="12"/>
  <c r="H12" i="12"/>
  <c r="D12" i="12"/>
  <c r="H7" i="12"/>
  <c r="H8" i="12"/>
  <c r="H9" i="12"/>
  <c r="H10" i="12"/>
  <c r="H6" i="12"/>
  <c r="H4" i="12"/>
  <c r="G4" i="12"/>
  <c r="F4" i="12"/>
  <c r="E4" i="12"/>
  <c r="D4" i="12"/>
  <c r="D25" i="13"/>
  <c r="D24" i="12"/>
  <c r="D24" i="10"/>
  <c r="D24" i="9"/>
  <c r="D24" i="8"/>
  <c r="D24" i="7"/>
  <c r="D24" i="5"/>
  <c r="D25" i="4"/>
  <c r="D25" i="2"/>
  <c r="D24" i="1"/>
  <c r="H19" i="11"/>
  <c r="H20" i="11"/>
  <c r="D24" i="11"/>
</calcChain>
</file>

<file path=xl/sharedStrings.xml><?xml version="1.0" encoding="utf-8"?>
<sst xmlns="http://schemas.openxmlformats.org/spreadsheetml/2006/main" count="688" uniqueCount="60">
  <si>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</si>
  <si>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</si>
  <si>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</si>
  <si>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</si>
  <si>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</si>
  <si>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</si>
  <si>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</si>
  <si>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</si>
  <si>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</si>
  <si>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</si>
  <si>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</si>
  <si>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</si>
  <si>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</si>
  <si>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</si>
  <si>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Total Live Outcome</t>
  </si>
  <si>
    <t>Live Release Rate</t>
  </si>
  <si>
    <t>DOG</t>
  </si>
  <si>
    <t>Other</t>
  </si>
  <si>
    <t>Wildlife, Farm, etc</t>
  </si>
  <si>
    <t>Euthanasia Outcomes</t>
  </si>
  <si>
    <t>Reason</t>
  </si>
  <si>
    <t>Cat</t>
  </si>
  <si>
    <t>Aggression</t>
  </si>
  <si>
    <t>Behavior Deteriorating</t>
  </si>
  <si>
    <t>Biting</t>
  </si>
  <si>
    <t>Feral</t>
  </si>
  <si>
    <t>Requested</t>
  </si>
  <si>
    <t>Sick/Injured</t>
  </si>
  <si>
    <t>Dog</t>
  </si>
  <si>
    <t>(Intake  - Euth) / Total Intake</t>
  </si>
  <si>
    <t>Save Rate</t>
  </si>
  <si>
    <t>Live Outcomes / Total Intake</t>
  </si>
  <si>
    <t>ASPCA Live Release</t>
  </si>
  <si>
    <t>Total Euth / Total Outcomes</t>
  </si>
  <si>
    <t>Total Euthanasia Rate</t>
  </si>
  <si>
    <t>Cats</t>
  </si>
  <si>
    <t>Dogs</t>
  </si>
  <si>
    <t>Total Cats Out</t>
  </si>
  <si>
    <t>Dead</t>
  </si>
  <si>
    <t>Live Outcome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</si>
  <si>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</si>
  <si>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</si>
  <si>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</si>
  <si>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</si>
  <si>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</si>
  <si>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</si>
  <si>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</si>
  <si>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</si>
  <si>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</si>
  <si>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</si>
  <si>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</si>
  <si>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</si>
  <si>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CATS OUT</t>
  </si>
  <si>
    <t>Total Dogs Out</t>
  </si>
  <si>
    <t>DOGS OUT</t>
  </si>
  <si>
    <t>Other, Farm, Wildlife, etc</t>
  </si>
  <si>
    <t>Totals</t>
  </si>
  <si>
    <t>%</t>
  </si>
  <si>
    <t>TNR/Working Cat</t>
  </si>
  <si>
    <t>TNR/WC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</si>
</sst>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/>
    <xf numFmtId="0" fontId="0" fillId="2" borderId="9" xfId="0" applyFill="1" applyBorder="1"/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9" fontId="0" fillId="0" borderId="1" xfId="0" applyNumberFormat="1" applyBorder="1"/>
    <xf numFmtId="9" fontId="2" fillId="0" borderId="1" xfId="0" applyNumberFormat="1" applyFont="1" applyBorder="1"/>
    <xf numFmtId="0" fontId="0" fillId="2" borderId="6" xfId="0" applyFill="1" applyBorder="1"/>
    <xf numFmtId="0" fontId="0" fillId="2" borderId="7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1" fillId="0" borderId="4" xfId="0" applyFont="1" applyBorder="1" applyAlignment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view="pageLayout" topLeftCell="A32" workbookViewId="0">
      <selection activeCell="N32" sqref="N32"/>
    </sheetView>
  </sheetViews>
  <sheetFormatPr baseColWidth="10" defaultColWidth="9.1640625" defaultRowHeight="15" x14ac:dyDescent="0.2"/>
  <cols>
    <col min="1" max="1" width="25.1640625" customWidth="1"/>
    <col min="2" max="2" width="5.33203125" customWidth="1"/>
    <col min="3" max="3" width="8.6640625" style="37" customWidth="1"/>
    <col min="4" max="14" width="6.5" style="37" customWidth="1"/>
    <col min="15" max="15" width="8.5" style="37" customWidth="1"/>
    <col min="16" max="16" width="9.1640625" customWidth="1"/>
  </cols>
  <sheetData>
    <row r="1" spans="1:16" x14ac:dyDescent="0.2">
      <c r="A1" s="33"/>
      <c r="B1" s="59"/>
      <c r="C1" s="2" t="s">
        <v>51</v>
      </c>
      <c r="D1" s="3" t="s">
        <v>50</v>
      </c>
      <c r="E1" s="2" t="s">
        <v>49</v>
      </c>
      <c r="F1" s="2" t="s">
        <v>48</v>
      </c>
      <c r="G1" s="4" t="s">
        <v>47</v>
      </c>
      <c r="H1" s="4" t="s">
        <v>46</v>
      </c>
      <c r="I1" s="4" t="s">
        <v>45</v>
      </c>
      <c r="J1" s="4" t="s">
        <v>44</v>
      </c>
      <c r="K1" s="4" t="s">
        <v>43</v>
      </c>
      <c r="L1" s="4" t="s">
        <v>42</v>
      </c>
      <c r="M1" s="4" t="s">
        <v>41</v>
      </c>
      <c r="N1" s="4" t="s">
        <v>40</v>
      </c>
      <c r="O1" s="4" t="s">
        <v>56</v>
      </c>
      <c r="P1" s="7"/>
    </row>
    <row r="2" spans="1:16" x14ac:dyDescent="0.2">
      <c r="A2" s="34" t="s">
        <v>5</v>
      </c>
      <c r="B2" s="58"/>
      <c r="C2" s="35">
        <v>97</v>
      </c>
      <c r="D2" s="9">
        <v>86</v>
      </c>
      <c r="E2" s="35">
        <f>March!H2</f>
        <v>112</v>
      </c>
      <c r="F2" s="35">
        <v>226</v>
      </c>
      <c r="G2" s="35">
        <v>300</v>
      </c>
      <c r="H2" s="35">
        <v>243</v>
      </c>
      <c r="I2" s="35">
        <v>160</v>
      </c>
      <c r="J2" s="35">
        <v>183</v>
      </c>
      <c r="K2" s="35">
        <v>181</v>
      </c>
      <c r="L2" s="35">
        <v>197</v>
      </c>
      <c r="M2" s="35">
        <v>220</v>
      </c>
      <c r="N2" s="35">
        <v>125</v>
      </c>
      <c r="O2" s="34">
        <f>SUM(C2:N2)</f>
        <v>2130</v>
      </c>
      <c r="P2" s="66"/>
    </row>
    <row r="3" spans="1:16" x14ac:dyDescent="0.2">
      <c r="A3" s="34" t="s">
        <v>6</v>
      </c>
      <c r="B3" s="12"/>
      <c r="C3" s="35">
        <v>162</v>
      </c>
      <c r="D3" s="9">
        <v>135</v>
      </c>
      <c r="E3" s="35">
        <f>March!H3</f>
        <v>166</v>
      </c>
      <c r="F3" s="35">
        <v>174</v>
      </c>
      <c r="G3" s="35">
        <v>157</v>
      </c>
      <c r="H3" s="34">
        <v>143</v>
      </c>
      <c r="I3" s="34">
        <v>160</v>
      </c>
      <c r="J3" s="34">
        <v>178</v>
      </c>
      <c r="K3" s="34">
        <v>132</v>
      </c>
      <c r="L3" s="34">
        <v>162</v>
      </c>
      <c r="M3" s="34">
        <v>129</v>
      </c>
      <c r="N3" s="34">
        <v>155</v>
      </c>
      <c r="O3" s="34">
        <f>SUM(C3:N3)</f>
        <v>1853</v>
      </c>
      <c r="P3" s="66"/>
    </row>
    <row r="4" spans="1:16" x14ac:dyDescent="0.2">
      <c r="A4" s="55" t="s">
        <v>7</v>
      </c>
      <c r="B4" s="57"/>
      <c r="C4" s="56">
        <f t="shared" ref="C4:N4" si="0">SUM(C2:C3)</f>
        <v>259</v>
      </c>
      <c r="D4" s="56">
        <f t="shared" si="0"/>
        <v>221</v>
      </c>
      <c r="E4" s="56">
        <f t="shared" si="0"/>
        <v>278</v>
      </c>
      <c r="F4" s="56">
        <f t="shared" si="0"/>
        <v>400</v>
      </c>
      <c r="G4" s="56">
        <f t="shared" si="0"/>
        <v>457</v>
      </c>
      <c r="H4" s="56">
        <f t="shared" si="0"/>
        <v>386</v>
      </c>
      <c r="I4" s="56">
        <f t="shared" si="0"/>
        <v>320</v>
      </c>
      <c r="J4" s="56">
        <f t="shared" si="0"/>
        <v>361</v>
      </c>
      <c r="K4" s="56">
        <f t="shared" si="0"/>
        <v>313</v>
      </c>
      <c r="L4" s="56">
        <f t="shared" si="0"/>
        <v>359</v>
      </c>
      <c r="M4" s="56">
        <f t="shared" si="0"/>
        <v>349</v>
      </c>
      <c r="N4" s="56">
        <f t="shared" si="0"/>
        <v>280</v>
      </c>
      <c r="O4" s="55">
        <f>SUM(C4:N4)</f>
        <v>3983</v>
      </c>
      <c r="P4" s="66"/>
    </row>
    <row r="5" spans="1:16" x14ac:dyDescent="0.2">
      <c r="A5" s="35" t="s">
        <v>55</v>
      </c>
      <c r="B5" s="12"/>
      <c r="C5" s="35"/>
      <c r="D5" s="9"/>
      <c r="E5" s="35"/>
      <c r="F5" s="35"/>
      <c r="G5" s="35"/>
      <c r="H5" s="34"/>
      <c r="I5" s="34"/>
      <c r="J5" s="34"/>
      <c r="K5" s="34"/>
      <c r="L5" s="34"/>
      <c r="M5" s="34"/>
      <c r="N5" s="34"/>
      <c r="O5" s="34">
        <f>SUM(C5:N5)</f>
        <v>0</v>
      </c>
      <c r="P5" s="66"/>
    </row>
    <row r="6" spans="1:16" x14ac:dyDescent="0.2">
      <c r="A6" s="43"/>
      <c r="B6" s="42"/>
      <c r="C6" s="16"/>
      <c r="D6" s="16"/>
      <c r="E6" s="16"/>
      <c r="F6" s="16"/>
      <c r="G6" s="16"/>
      <c r="H6" s="39"/>
      <c r="I6" s="39"/>
      <c r="J6" s="39"/>
      <c r="K6" s="39"/>
      <c r="L6" s="39"/>
      <c r="M6" s="39"/>
      <c r="N6" s="39"/>
      <c r="O6" s="39"/>
      <c r="P6" s="67"/>
    </row>
    <row r="7" spans="1:16" s="10" customFormat="1" x14ac:dyDescent="0.2">
      <c r="A7" s="54"/>
      <c r="C7" s="27"/>
      <c r="D7" s="27"/>
      <c r="E7" s="27"/>
      <c r="F7" s="27"/>
      <c r="G7" s="27"/>
      <c r="H7" s="53"/>
      <c r="I7" s="53"/>
      <c r="J7" s="53"/>
      <c r="K7" s="53"/>
      <c r="L7" s="53"/>
      <c r="M7" s="53"/>
      <c r="N7" s="53"/>
      <c r="O7" s="53"/>
    </row>
    <row r="8" spans="1:16" s="10" customFormat="1" x14ac:dyDescent="0.2">
      <c r="A8" s="51" t="s">
        <v>54</v>
      </c>
      <c r="B8" s="42"/>
      <c r="C8" s="2" t="s">
        <v>51</v>
      </c>
      <c r="D8" s="3" t="s">
        <v>50</v>
      </c>
      <c r="E8" s="2" t="s">
        <v>49</v>
      </c>
      <c r="F8" s="2" t="s">
        <v>48</v>
      </c>
      <c r="G8" s="4" t="s">
        <v>47</v>
      </c>
      <c r="H8" s="4" t="s">
        <v>46</v>
      </c>
      <c r="I8" s="4" t="s">
        <v>45</v>
      </c>
      <c r="J8" s="4" t="s">
        <v>44</v>
      </c>
      <c r="K8" s="4" t="s">
        <v>43</v>
      </c>
      <c r="L8" s="4" t="s">
        <v>42</v>
      </c>
      <c r="M8" s="4" t="s">
        <v>41</v>
      </c>
      <c r="N8" s="4" t="s">
        <v>40</v>
      </c>
      <c r="O8" s="61" t="s">
        <v>4</v>
      </c>
      <c r="P8" s="50" t="s">
        <v>57</v>
      </c>
    </row>
    <row r="9" spans="1:16" x14ac:dyDescent="0.2">
      <c r="A9" s="17" t="s">
        <v>9</v>
      </c>
      <c r="B9" s="42"/>
      <c r="C9" s="35">
        <v>68</v>
      </c>
      <c r="D9" s="35">
        <v>74</v>
      </c>
      <c r="E9" s="35">
        <f>March!H14</f>
        <v>96</v>
      </c>
      <c r="F9" s="35">
        <v>61</v>
      </c>
      <c r="G9" s="35">
        <v>72</v>
      </c>
      <c r="H9" s="9">
        <v>53</v>
      </c>
      <c r="I9" s="34">
        <v>67</v>
      </c>
      <c r="J9" s="34">
        <v>97</v>
      </c>
      <c r="K9" s="34">
        <v>61</v>
      </c>
      <c r="L9" s="34">
        <v>59</v>
      </c>
      <c r="M9" s="34">
        <v>57</v>
      </c>
      <c r="N9" s="49">
        <v>64</v>
      </c>
      <c r="O9" s="60">
        <f t="shared" ref="O9:O15" si="1">SUM(C9:N9)</f>
        <v>829</v>
      </c>
      <c r="P9" s="64">
        <f>O9/O3</f>
        <v>0.44738262277388019</v>
      </c>
    </row>
    <row r="10" spans="1:16" x14ac:dyDescent="0.2">
      <c r="A10" s="17" t="s">
        <v>10</v>
      </c>
      <c r="B10" s="42"/>
      <c r="C10" s="35">
        <v>57</v>
      </c>
      <c r="D10" s="35">
        <v>42</v>
      </c>
      <c r="E10" s="35">
        <f>March!H15</f>
        <v>42</v>
      </c>
      <c r="F10" s="35">
        <v>63</v>
      </c>
      <c r="G10" s="35">
        <v>59</v>
      </c>
      <c r="H10" s="9">
        <v>45</v>
      </c>
      <c r="I10" s="34">
        <v>69</v>
      </c>
      <c r="J10" s="34">
        <v>70</v>
      </c>
      <c r="K10" s="34">
        <v>51</v>
      </c>
      <c r="L10" s="34">
        <v>85</v>
      </c>
      <c r="M10" s="34">
        <v>53</v>
      </c>
      <c r="N10" s="49">
        <v>60</v>
      </c>
      <c r="O10" s="60">
        <f t="shared" si="1"/>
        <v>696</v>
      </c>
      <c r="P10" s="64">
        <f>O10/O3</f>
        <v>0.37560712358337833</v>
      </c>
    </row>
    <row r="11" spans="1:16" x14ac:dyDescent="0.2">
      <c r="A11" s="18" t="s">
        <v>11</v>
      </c>
      <c r="B11" s="42"/>
      <c r="C11" s="35">
        <v>13</v>
      </c>
      <c r="D11" s="35">
        <v>17</v>
      </c>
      <c r="E11" s="35">
        <v>30</v>
      </c>
      <c r="F11" s="35">
        <v>13</v>
      </c>
      <c r="G11" s="35">
        <v>6</v>
      </c>
      <c r="H11" s="9">
        <v>5</v>
      </c>
      <c r="I11" s="34">
        <v>4</v>
      </c>
      <c r="J11" s="34">
        <v>24</v>
      </c>
      <c r="K11" s="34">
        <v>12</v>
      </c>
      <c r="L11" s="34">
        <v>2</v>
      </c>
      <c r="M11" s="34">
        <v>11</v>
      </c>
      <c r="N11" s="49">
        <v>18</v>
      </c>
      <c r="O11" s="60">
        <f t="shared" si="1"/>
        <v>155</v>
      </c>
      <c r="P11" s="64">
        <f>O11/O3</f>
        <v>8.3648138154344312E-2</v>
      </c>
    </row>
    <row r="12" spans="1:16" s="45" customFormat="1" x14ac:dyDescent="0.2">
      <c r="A12" s="48" t="s">
        <v>39</v>
      </c>
      <c r="B12" s="47"/>
      <c r="C12" s="46">
        <f t="shared" ref="C12:N12" si="2">C9+C10+C11</f>
        <v>138</v>
      </c>
      <c r="D12" s="46">
        <f t="shared" si="2"/>
        <v>133</v>
      </c>
      <c r="E12" s="46">
        <f t="shared" si="2"/>
        <v>168</v>
      </c>
      <c r="F12" s="46">
        <f t="shared" si="2"/>
        <v>137</v>
      </c>
      <c r="G12" s="46">
        <f t="shared" si="2"/>
        <v>137</v>
      </c>
      <c r="H12" s="46">
        <f t="shared" si="2"/>
        <v>103</v>
      </c>
      <c r="I12" s="46">
        <f t="shared" si="2"/>
        <v>140</v>
      </c>
      <c r="J12" s="46">
        <f t="shared" si="2"/>
        <v>191</v>
      </c>
      <c r="K12" s="46">
        <f t="shared" si="2"/>
        <v>124</v>
      </c>
      <c r="L12" s="46">
        <f t="shared" si="2"/>
        <v>146</v>
      </c>
      <c r="M12" s="46">
        <f t="shared" si="2"/>
        <v>121</v>
      </c>
      <c r="N12" s="46">
        <f t="shared" si="2"/>
        <v>142</v>
      </c>
      <c r="O12" s="62">
        <f t="shared" si="1"/>
        <v>1680</v>
      </c>
      <c r="P12" s="77">
        <f>O12/O3</f>
        <v>0.90663788451160277</v>
      </c>
    </row>
    <row r="13" spans="1:16" x14ac:dyDescent="0.2">
      <c r="A13" s="18" t="s">
        <v>12</v>
      </c>
      <c r="B13" s="42"/>
      <c r="C13" s="35">
        <v>14</v>
      </c>
      <c r="D13" s="35">
        <v>11</v>
      </c>
      <c r="E13" s="35">
        <f>March!H17</f>
        <v>17</v>
      </c>
      <c r="F13" s="35">
        <v>12</v>
      </c>
      <c r="G13" s="35">
        <v>11</v>
      </c>
      <c r="H13" s="9">
        <v>18</v>
      </c>
      <c r="I13" s="34">
        <v>26</v>
      </c>
      <c r="J13" s="34">
        <v>6</v>
      </c>
      <c r="K13" s="34">
        <v>10</v>
      </c>
      <c r="L13" s="34">
        <v>10</v>
      </c>
      <c r="M13" s="34">
        <v>10</v>
      </c>
      <c r="N13" s="49">
        <v>11</v>
      </c>
      <c r="O13" s="60">
        <f t="shared" si="1"/>
        <v>156</v>
      </c>
      <c r="P13" s="64">
        <f>O13/O3</f>
        <v>8.4187803561791688E-2</v>
      </c>
    </row>
    <row r="14" spans="1:16" x14ac:dyDescent="0.2">
      <c r="A14" s="18" t="s">
        <v>13</v>
      </c>
      <c r="B14" s="42"/>
      <c r="C14" s="35">
        <v>0</v>
      </c>
      <c r="D14" s="35">
        <v>0</v>
      </c>
      <c r="E14" s="35">
        <f>March!H18</f>
        <v>0</v>
      </c>
      <c r="F14" s="35">
        <v>0</v>
      </c>
      <c r="G14" s="35">
        <v>0</v>
      </c>
      <c r="H14" s="9">
        <v>0</v>
      </c>
      <c r="I14" s="34">
        <v>0</v>
      </c>
      <c r="J14" s="34">
        <v>1</v>
      </c>
      <c r="K14" s="34">
        <v>0</v>
      </c>
      <c r="L14" s="34">
        <v>0</v>
      </c>
      <c r="M14" s="34">
        <v>0</v>
      </c>
      <c r="N14" s="49">
        <v>0</v>
      </c>
      <c r="O14" s="60">
        <f t="shared" si="1"/>
        <v>1</v>
      </c>
      <c r="P14" s="64">
        <f>O14/O3</f>
        <v>5.3966540744738263E-4</v>
      </c>
    </row>
    <row r="15" spans="1:16" s="45" customFormat="1" x14ac:dyDescent="0.2">
      <c r="A15" s="48" t="s">
        <v>38</v>
      </c>
      <c r="B15" s="47"/>
      <c r="C15" s="46">
        <f t="shared" ref="C15:N15" si="3">C13+C14</f>
        <v>14</v>
      </c>
      <c r="D15" s="46">
        <f t="shared" si="3"/>
        <v>11</v>
      </c>
      <c r="E15" s="46">
        <f t="shared" si="3"/>
        <v>17</v>
      </c>
      <c r="F15" s="46">
        <f t="shared" si="3"/>
        <v>12</v>
      </c>
      <c r="G15" s="46">
        <f t="shared" si="3"/>
        <v>11</v>
      </c>
      <c r="H15" s="46">
        <f t="shared" si="3"/>
        <v>18</v>
      </c>
      <c r="I15" s="46">
        <f t="shared" si="3"/>
        <v>26</v>
      </c>
      <c r="J15" s="46">
        <f t="shared" si="3"/>
        <v>7</v>
      </c>
      <c r="K15" s="46">
        <f t="shared" si="3"/>
        <v>10</v>
      </c>
      <c r="L15" s="46">
        <f t="shared" si="3"/>
        <v>10</v>
      </c>
      <c r="M15" s="46">
        <f t="shared" si="3"/>
        <v>10</v>
      </c>
      <c r="N15" s="46">
        <f t="shared" si="3"/>
        <v>11</v>
      </c>
      <c r="O15" s="63">
        <f t="shared" si="1"/>
        <v>157</v>
      </c>
      <c r="P15" s="64">
        <f>O15/O3</f>
        <v>8.4727468969239078E-2</v>
      </c>
    </row>
    <row r="16" spans="1:16" x14ac:dyDescent="0.2">
      <c r="A16" s="43" t="s">
        <v>53</v>
      </c>
      <c r="B16" s="42"/>
      <c r="C16" s="16">
        <f t="shared" ref="C16:O16" si="4">C12+C15</f>
        <v>152</v>
      </c>
      <c r="D16" s="16">
        <f t="shared" si="4"/>
        <v>144</v>
      </c>
      <c r="E16" s="16">
        <f t="shared" si="4"/>
        <v>185</v>
      </c>
      <c r="F16" s="16">
        <f t="shared" si="4"/>
        <v>149</v>
      </c>
      <c r="G16" s="16">
        <f t="shared" si="4"/>
        <v>148</v>
      </c>
      <c r="H16" s="16">
        <f t="shared" si="4"/>
        <v>121</v>
      </c>
      <c r="I16" s="16">
        <f t="shared" si="4"/>
        <v>166</v>
      </c>
      <c r="J16" s="16">
        <f t="shared" si="4"/>
        <v>198</v>
      </c>
      <c r="K16" s="16">
        <f t="shared" si="4"/>
        <v>134</v>
      </c>
      <c r="L16" s="16">
        <f t="shared" si="4"/>
        <v>156</v>
      </c>
      <c r="M16" s="16">
        <f t="shared" si="4"/>
        <v>131</v>
      </c>
      <c r="N16" s="16">
        <f t="shared" si="4"/>
        <v>153</v>
      </c>
      <c r="O16" s="23">
        <f t="shared" si="4"/>
        <v>1837</v>
      </c>
      <c r="P16" s="64"/>
    </row>
    <row r="17" spans="1:16 16384:16384" x14ac:dyDescent="0.2">
      <c r="A17" s="25"/>
      <c r="B17" s="11"/>
      <c r="C17" s="26"/>
      <c r="D17" s="27"/>
      <c r="E17" s="26"/>
      <c r="F17" s="26"/>
      <c r="G17" s="26"/>
      <c r="N17" s="52"/>
      <c r="P17" s="17"/>
    </row>
    <row r="18" spans="1:16 16384:16384" s="10" customFormat="1" x14ac:dyDescent="0.2">
      <c r="A18" s="51" t="s">
        <v>52</v>
      </c>
      <c r="B18" s="42"/>
      <c r="C18" s="2" t="s">
        <v>51</v>
      </c>
      <c r="D18" s="3" t="s">
        <v>50</v>
      </c>
      <c r="E18" s="2" t="s">
        <v>49</v>
      </c>
      <c r="F18" s="2" t="s">
        <v>48</v>
      </c>
      <c r="G18" s="4" t="s">
        <v>47</v>
      </c>
      <c r="H18" s="4" t="s">
        <v>46</v>
      </c>
      <c r="I18" s="4" t="s">
        <v>45</v>
      </c>
      <c r="J18" s="4" t="s">
        <v>44</v>
      </c>
      <c r="K18" s="4" t="s">
        <v>43</v>
      </c>
      <c r="L18" s="4" t="s">
        <v>42</v>
      </c>
      <c r="M18" s="4" t="s">
        <v>41</v>
      </c>
      <c r="N18" s="4" t="s">
        <v>40</v>
      </c>
      <c r="O18" s="61" t="s">
        <v>4</v>
      </c>
      <c r="P18" s="50" t="s">
        <v>57</v>
      </c>
    </row>
    <row r="19" spans="1:16 16384:16384" x14ac:dyDescent="0.2">
      <c r="A19" s="17" t="s">
        <v>9</v>
      </c>
      <c r="B19" s="42"/>
      <c r="C19" s="35">
        <v>53</v>
      </c>
      <c r="D19" s="35">
        <v>39</v>
      </c>
      <c r="E19" s="35">
        <f>March!H6</f>
        <v>31</v>
      </c>
      <c r="F19" s="35">
        <v>27</v>
      </c>
      <c r="G19" s="35">
        <v>66</v>
      </c>
      <c r="H19" s="9">
        <v>82</v>
      </c>
      <c r="I19" s="34">
        <v>94</v>
      </c>
      <c r="J19" s="34">
        <v>48</v>
      </c>
      <c r="K19" s="34">
        <v>57</v>
      </c>
      <c r="L19" s="34">
        <v>91</v>
      </c>
      <c r="M19" s="34">
        <v>59</v>
      </c>
      <c r="N19" s="49">
        <v>133</v>
      </c>
      <c r="O19" s="60">
        <f t="shared" ref="O19:O26" si="5">SUM(C19:N19)</f>
        <v>780</v>
      </c>
      <c r="P19" s="64">
        <f>O19/O2</f>
        <v>0.36619718309859156</v>
      </c>
    </row>
    <row r="20" spans="1:16 16384:16384" x14ac:dyDescent="0.2">
      <c r="A20" s="17" t="s">
        <v>10</v>
      </c>
      <c r="B20" s="42"/>
      <c r="C20" s="35">
        <v>13</v>
      </c>
      <c r="D20" s="35">
        <v>7</v>
      </c>
      <c r="E20" s="35">
        <f>March!H7</f>
        <v>6</v>
      </c>
      <c r="F20" s="35">
        <v>7</v>
      </c>
      <c r="G20" s="35">
        <v>3</v>
      </c>
      <c r="H20" s="9">
        <v>11</v>
      </c>
      <c r="I20" s="34">
        <v>3</v>
      </c>
      <c r="J20" s="34">
        <v>4</v>
      </c>
      <c r="K20" s="34">
        <v>5</v>
      </c>
      <c r="L20" s="34">
        <v>9</v>
      </c>
      <c r="M20" s="34">
        <v>2</v>
      </c>
      <c r="N20" s="49">
        <v>6</v>
      </c>
      <c r="O20" s="60">
        <f t="shared" si="5"/>
        <v>76</v>
      </c>
      <c r="P20" s="64">
        <f>O20/O2</f>
        <v>3.5680751173708919E-2</v>
      </c>
    </row>
    <row r="21" spans="1:16 16384:16384" x14ac:dyDescent="0.2">
      <c r="A21" s="18" t="s">
        <v>11</v>
      </c>
      <c r="B21" s="42"/>
      <c r="C21" s="35">
        <v>6</v>
      </c>
      <c r="D21" s="35">
        <v>9</v>
      </c>
      <c r="E21" s="35">
        <f>March!H8</f>
        <v>8</v>
      </c>
      <c r="F21" s="35">
        <v>3</v>
      </c>
      <c r="G21" s="35">
        <v>10</v>
      </c>
      <c r="H21" s="9">
        <v>15</v>
      </c>
      <c r="I21" s="34">
        <v>0</v>
      </c>
      <c r="J21" s="34">
        <v>1</v>
      </c>
      <c r="K21" s="34">
        <v>2</v>
      </c>
      <c r="L21" s="34">
        <v>3</v>
      </c>
      <c r="M21" s="34">
        <v>6</v>
      </c>
      <c r="N21" s="49">
        <v>0</v>
      </c>
      <c r="O21" s="60">
        <f t="shared" si="5"/>
        <v>63</v>
      </c>
      <c r="P21" s="64">
        <f>O21/O2</f>
        <v>2.9577464788732393E-2</v>
      </c>
    </row>
    <row r="22" spans="1:16 16384:16384" x14ac:dyDescent="0.2">
      <c r="A22" s="18" t="s">
        <v>59</v>
      </c>
      <c r="B22" s="42"/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9">
        <v>0</v>
      </c>
      <c r="I22" s="79">
        <v>0</v>
      </c>
      <c r="J22" s="79">
        <v>0</v>
      </c>
      <c r="K22" s="79">
        <v>20</v>
      </c>
      <c r="L22" s="79">
        <v>40</v>
      </c>
      <c r="M22" s="79">
        <v>65</v>
      </c>
      <c r="N22" s="49">
        <v>46</v>
      </c>
      <c r="O22" s="80">
        <f>SUM(C22:N22)</f>
        <v>171</v>
      </c>
      <c r="P22" s="64">
        <f>K22/K2</f>
        <v>0.11049723756906077</v>
      </c>
    </row>
    <row r="23" spans="1:16 16384:16384" s="45" customFormat="1" x14ac:dyDescent="0.2">
      <c r="A23" s="48" t="s">
        <v>39</v>
      </c>
      <c r="B23" s="47"/>
      <c r="C23" s="46">
        <f>SUM(C19:C22)</f>
        <v>72</v>
      </c>
      <c r="D23" s="46">
        <f t="shared" ref="D23:N23" si="6">SUM(D19:D22)</f>
        <v>55</v>
      </c>
      <c r="E23" s="46">
        <f t="shared" si="6"/>
        <v>45</v>
      </c>
      <c r="F23" s="46">
        <f t="shared" si="6"/>
        <v>37</v>
      </c>
      <c r="G23" s="46">
        <f t="shared" si="6"/>
        <v>79</v>
      </c>
      <c r="H23" s="46">
        <f t="shared" si="6"/>
        <v>108</v>
      </c>
      <c r="I23" s="46">
        <f t="shared" si="6"/>
        <v>97</v>
      </c>
      <c r="J23" s="46">
        <f t="shared" si="6"/>
        <v>53</v>
      </c>
      <c r="K23" s="46">
        <f t="shared" si="6"/>
        <v>84</v>
      </c>
      <c r="L23" s="46">
        <f t="shared" si="6"/>
        <v>143</v>
      </c>
      <c r="M23" s="46">
        <f t="shared" si="6"/>
        <v>132</v>
      </c>
      <c r="N23" s="46">
        <f t="shared" si="6"/>
        <v>185</v>
      </c>
      <c r="O23" s="63">
        <f t="shared" si="5"/>
        <v>1090</v>
      </c>
      <c r="P23" s="65">
        <f>O23/O2</f>
        <v>0.51173708920187788</v>
      </c>
    </row>
    <row r="24" spans="1:16 16384:16384" x14ac:dyDescent="0.2">
      <c r="A24" s="18" t="s">
        <v>12</v>
      </c>
      <c r="B24" s="42"/>
      <c r="C24" s="35">
        <v>32</v>
      </c>
      <c r="D24" s="35">
        <v>28</v>
      </c>
      <c r="E24" s="35">
        <f>March!H9</f>
        <v>57</v>
      </c>
      <c r="F24" s="35">
        <v>99</v>
      </c>
      <c r="G24" s="35">
        <v>169</v>
      </c>
      <c r="H24" s="9">
        <v>118</v>
      </c>
      <c r="I24" s="34">
        <v>106</v>
      </c>
      <c r="J24" s="34">
        <v>74</v>
      </c>
      <c r="K24" s="34">
        <v>42</v>
      </c>
      <c r="L24" s="34">
        <v>47</v>
      </c>
      <c r="M24" s="34">
        <v>79</v>
      </c>
      <c r="N24" s="49">
        <v>20</v>
      </c>
      <c r="O24" s="60">
        <f t="shared" si="5"/>
        <v>871</v>
      </c>
      <c r="P24" s="64">
        <f>O24/O2</f>
        <v>0.4089201877934272</v>
      </c>
    </row>
    <row r="25" spans="1:16 16384:16384" x14ac:dyDescent="0.2">
      <c r="A25" s="18" t="s">
        <v>13</v>
      </c>
      <c r="B25" s="42"/>
      <c r="C25" s="35">
        <v>0</v>
      </c>
      <c r="D25" s="35">
        <v>0</v>
      </c>
      <c r="E25" s="35">
        <f>March!H10</f>
        <v>1</v>
      </c>
      <c r="F25" s="35">
        <v>4</v>
      </c>
      <c r="G25" s="35">
        <v>7</v>
      </c>
      <c r="H25" s="9">
        <v>9</v>
      </c>
      <c r="I25" s="34">
        <v>26</v>
      </c>
      <c r="J25" s="34">
        <v>10</v>
      </c>
      <c r="K25" s="34">
        <v>9</v>
      </c>
      <c r="L25" s="34">
        <v>16</v>
      </c>
      <c r="M25" s="34">
        <v>13</v>
      </c>
      <c r="N25" s="49">
        <v>5</v>
      </c>
      <c r="O25" s="60">
        <f t="shared" si="5"/>
        <v>100</v>
      </c>
      <c r="P25" s="64">
        <f>O25/O2</f>
        <v>4.6948356807511735E-2</v>
      </c>
    </row>
    <row r="26" spans="1:16 16384:16384" s="45" customFormat="1" x14ac:dyDescent="0.2">
      <c r="A26" s="48" t="s">
        <v>38</v>
      </c>
      <c r="B26" s="47"/>
      <c r="C26" s="46">
        <f t="shared" ref="C26:N26" si="7">C24+C25</f>
        <v>32</v>
      </c>
      <c r="D26" s="46">
        <f t="shared" si="7"/>
        <v>28</v>
      </c>
      <c r="E26" s="46">
        <f t="shared" si="7"/>
        <v>58</v>
      </c>
      <c r="F26" s="46">
        <f t="shared" si="7"/>
        <v>103</v>
      </c>
      <c r="G26" s="46">
        <f t="shared" si="7"/>
        <v>176</v>
      </c>
      <c r="H26" s="46">
        <f t="shared" si="7"/>
        <v>127</v>
      </c>
      <c r="I26" s="46">
        <f t="shared" si="7"/>
        <v>132</v>
      </c>
      <c r="J26" s="46">
        <f t="shared" si="7"/>
        <v>84</v>
      </c>
      <c r="K26" s="46">
        <f t="shared" si="7"/>
        <v>51</v>
      </c>
      <c r="L26" s="46">
        <f t="shared" si="7"/>
        <v>63</v>
      </c>
      <c r="M26" s="46">
        <f t="shared" si="7"/>
        <v>92</v>
      </c>
      <c r="N26" s="46">
        <f t="shared" si="7"/>
        <v>25</v>
      </c>
      <c r="O26" s="63">
        <f t="shared" si="5"/>
        <v>971</v>
      </c>
      <c r="P26" s="65">
        <f>O26/O2</f>
        <v>0.45586854460093895</v>
      </c>
      <c r="XFD26" s="45">
        <f>SUM(C26:XFC26)</f>
        <v>1942.4558685446009</v>
      </c>
    </row>
    <row r="27" spans="1:16 16384:16384" x14ac:dyDescent="0.2">
      <c r="A27" s="43" t="s">
        <v>37</v>
      </c>
      <c r="B27" s="42"/>
      <c r="C27" s="16">
        <f t="shared" ref="C27:O27" si="8">C23+C26</f>
        <v>104</v>
      </c>
      <c r="D27" s="16">
        <f t="shared" si="8"/>
        <v>83</v>
      </c>
      <c r="E27" s="16">
        <f t="shared" si="8"/>
        <v>103</v>
      </c>
      <c r="F27" s="16">
        <f t="shared" si="8"/>
        <v>140</v>
      </c>
      <c r="G27" s="16">
        <f t="shared" si="8"/>
        <v>255</v>
      </c>
      <c r="H27" s="16">
        <f t="shared" si="8"/>
        <v>235</v>
      </c>
      <c r="I27" s="16">
        <f t="shared" si="8"/>
        <v>229</v>
      </c>
      <c r="J27" s="16">
        <f t="shared" si="8"/>
        <v>137</v>
      </c>
      <c r="K27" s="16">
        <f t="shared" si="8"/>
        <v>135</v>
      </c>
      <c r="L27" s="16">
        <f t="shared" si="8"/>
        <v>206</v>
      </c>
      <c r="M27" s="16">
        <f t="shared" si="8"/>
        <v>224</v>
      </c>
      <c r="N27" s="16">
        <f t="shared" si="8"/>
        <v>210</v>
      </c>
      <c r="O27" s="23">
        <f t="shared" si="8"/>
        <v>2061</v>
      </c>
      <c r="P27" s="17"/>
    </row>
    <row r="28" spans="1:16 16384:16384" s="11" customFormat="1" x14ac:dyDescent="0.2">
      <c r="A28" s="25"/>
      <c r="C28" s="26"/>
      <c r="D28" s="27"/>
      <c r="E28" s="26"/>
      <c r="F28" s="26"/>
      <c r="G28" s="26"/>
      <c r="H28" s="44"/>
      <c r="I28" s="44"/>
      <c r="J28" s="44"/>
      <c r="K28" s="44"/>
      <c r="L28" s="44"/>
      <c r="M28" s="44"/>
      <c r="N28" s="44"/>
      <c r="O28" s="44"/>
    </row>
    <row r="29" spans="1:16 16384:16384" s="11" customFormat="1" x14ac:dyDescent="0.2">
      <c r="A29" s="25"/>
      <c r="C29" s="26"/>
      <c r="D29" s="27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</row>
    <row r="30" spans="1:16 16384:16384" s="11" customFormat="1" x14ac:dyDescent="0.2">
      <c r="A30" s="43"/>
      <c r="B30" s="42"/>
      <c r="C30" s="16"/>
      <c r="D30" s="16"/>
      <c r="E30" s="16"/>
      <c r="F30" s="16"/>
      <c r="G30" s="16"/>
      <c r="H30" s="39"/>
      <c r="I30" s="39"/>
      <c r="J30" s="39"/>
      <c r="K30" s="39"/>
      <c r="L30" s="39"/>
      <c r="M30" s="34" t="s">
        <v>36</v>
      </c>
      <c r="N30" s="34" t="s">
        <v>35</v>
      </c>
      <c r="O30" s="34" t="s">
        <v>7</v>
      </c>
    </row>
    <row r="31" spans="1:16 16384:16384" s="11" customFormat="1" x14ac:dyDescent="0.2">
      <c r="A31" s="41" t="s">
        <v>34</v>
      </c>
      <c r="B31" s="89" t="s">
        <v>33</v>
      </c>
      <c r="C31" s="89"/>
      <c r="D31" s="89"/>
      <c r="E31" s="89"/>
      <c r="F31" s="89"/>
      <c r="G31" s="89"/>
      <c r="H31" s="89"/>
      <c r="I31" s="89"/>
      <c r="J31" s="89"/>
      <c r="K31" s="89"/>
      <c r="L31" s="39"/>
      <c r="M31" s="40">
        <f>O15/O16</f>
        <v>8.5465432770821997E-2</v>
      </c>
      <c r="N31" s="38">
        <f>O26/O27</f>
        <v>0.47113051916545368</v>
      </c>
      <c r="O31" s="38">
        <f>(O15+O26)/(O16+O27)</f>
        <v>0.28937916880451514</v>
      </c>
    </row>
    <row r="32" spans="1:16 16384:16384" s="11" customFormat="1" x14ac:dyDescent="0.2">
      <c r="A32" s="17" t="s">
        <v>32</v>
      </c>
      <c r="B32" s="90" t="s">
        <v>31</v>
      </c>
      <c r="C32" s="90"/>
      <c r="D32" s="90"/>
      <c r="E32" s="90"/>
      <c r="F32" s="90"/>
      <c r="G32" s="90"/>
      <c r="H32" s="90"/>
      <c r="I32" s="90"/>
      <c r="J32" s="90"/>
      <c r="K32" s="90"/>
      <c r="L32" s="39"/>
      <c r="M32" s="38">
        <f>O12/O3</f>
        <v>0.90663788451160277</v>
      </c>
      <c r="N32" s="38">
        <f>(O23/O2)</f>
        <v>0.51173708920187788</v>
      </c>
      <c r="O32" s="38">
        <f>(O12+O23)/O4</f>
        <v>0.69545568666834046</v>
      </c>
    </row>
    <row r="33" spans="1:15" s="11" customFormat="1" x14ac:dyDescent="0.2">
      <c r="A33" s="17" t="s">
        <v>30</v>
      </c>
      <c r="B33" s="90" t="s">
        <v>29</v>
      </c>
      <c r="C33" s="90"/>
      <c r="D33" s="90"/>
      <c r="E33" s="90"/>
      <c r="F33" s="90"/>
      <c r="G33" s="90"/>
      <c r="H33" s="90"/>
      <c r="I33" s="90"/>
      <c r="J33" s="90"/>
      <c r="K33" s="90"/>
      <c r="L33" s="39"/>
      <c r="M33" s="38">
        <f>(O3-O15)/O3</f>
        <v>0.91527253103076089</v>
      </c>
      <c r="N33" s="38">
        <f>(O2-O26)/O4</f>
        <v>0.29098669344715039</v>
      </c>
      <c r="O33" s="38">
        <f>(O4-(O15+O26))/O4</f>
        <v>0.71679638463469741</v>
      </c>
    </row>
  </sheetData>
  <mergeCells count="3">
    <mergeCell ref="B31:K31"/>
    <mergeCell ref="B32:K32"/>
    <mergeCell ref="B33:K33"/>
  </mergeCells>
  <phoneticPr fontId="3" type="noConversion"/>
  <pageMargins left="0.25" right="0.25" top="0.75" bottom="0.75" header="0.3" footer="0.3"/>
  <pageSetup orientation="landscape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Layout" workbookViewId="0">
      <selection activeCell="F44" sqref="F44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104</v>
      </c>
      <c r="E2" s="9">
        <v>66</v>
      </c>
      <c r="F2" s="8">
        <v>11</v>
      </c>
      <c r="G2" s="8">
        <v>0</v>
      </c>
      <c r="H2" s="8">
        <f>SUM(D2:G2)</f>
        <v>181</v>
      </c>
      <c r="I2" s="10"/>
    </row>
    <row r="3" spans="1:9" x14ac:dyDescent="0.2">
      <c r="A3" s="98" t="s">
        <v>6</v>
      </c>
      <c r="B3" s="98"/>
      <c r="C3" s="12"/>
      <c r="D3" s="8">
        <v>75</v>
      </c>
      <c r="E3" s="9">
        <v>27</v>
      </c>
      <c r="F3" s="8">
        <v>29</v>
      </c>
      <c r="G3" s="8">
        <v>1</v>
      </c>
      <c r="H3" s="81">
        <f>SUM(D3:G3)</f>
        <v>132</v>
      </c>
      <c r="I3" s="10"/>
    </row>
    <row r="4" spans="1:9" x14ac:dyDescent="0.2">
      <c r="A4" s="104" t="s">
        <v>7</v>
      </c>
      <c r="B4" s="105"/>
      <c r="C4" s="12"/>
      <c r="D4" s="8">
        <f>SUM(D2:D3)</f>
        <v>179</v>
      </c>
      <c r="E4" s="81">
        <f t="shared" ref="E4:H4" si="0">SUM(E2:E3)</f>
        <v>93</v>
      </c>
      <c r="F4" s="81">
        <f t="shared" si="0"/>
        <v>40</v>
      </c>
      <c r="G4" s="81">
        <f t="shared" si="0"/>
        <v>1</v>
      </c>
      <c r="H4" s="81">
        <f t="shared" si="0"/>
        <v>313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34</v>
      </c>
      <c r="E6" s="9">
        <v>18</v>
      </c>
      <c r="F6" s="8">
        <v>5</v>
      </c>
      <c r="G6" s="8">
        <v>0</v>
      </c>
      <c r="H6" s="8">
        <f>SUM(D6:G6)</f>
        <v>57</v>
      </c>
      <c r="I6" s="10"/>
    </row>
    <row r="7" spans="1:9" x14ac:dyDescent="0.2">
      <c r="A7" s="101"/>
      <c r="B7" s="17" t="s">
        <v>10</v>
      </c>
      <c r="C7" s="12"/>
      <c r="D7" s="8">
        <v>3</v>
      </c>
      <c r="E7" s="9">
        <v>2</v>
      </c>
      <c r="F7" s="8">
        <v>0</v>
      </c>
      <c r="G7" s="8">
        <v>0</v>
      </c>
      <c r="H7" s="81">
        <f t="shared" ref="H7:H11" si="1">SUM(D7:G7)</f>
        <v>5</v>
      </c>
      <c r="I7" s="10"/>
    </row>
    <row r="8" spans="1:9" x14ac:dyDescent="0.2">
      <c r="A8" s="101"/>
      <c r="B8" s="18" t="s">
        <v>11</v>
      </c>
      <c r="C8" s="12"/>
      <c r="D8" s="8">
        <v>0</v>
      </c>
      <c r="E8" s="9">
        <v>2</v>
      </c>
      <c r="F8" s="8">
        <v>0</v>
      </c>
      <c r="G8" s="8">
        <v>0</v>
      </c>
      <c r="H8" s="81">
        <f t="shared" si="1"/>
        <v>2</v>
      </c>
      <c r="I8" s="10"/>
    </row>
    <row r="9" spans="1:9" x14ac:dyDescent="0.2">
      <c r="A9" s="101"/>
      <c r="B9" s="18" t="s">
        <v>58</v>
      </c>
      <c r="C9" s="12"/>
      <c r="D9" s="81">
        <v>14</v>
      </c>
      <c r="E9" s="9">
        <v>6</v>
      </c>
      <c r="F9" s="81">
        <v>0</v>
      </c>
      <c r="G9" s="81">
        <v>0</v>
      </c>
      <c r="H9" s="81">
        <f t="shared" si="1"/>
        <v>20</v>
      </c>
      <c r="I9" s="10"/>
    </row>
    <row r="10" spans="1:9" x14ac:dyDescent="0.2">
      <c r="A10" s="101"/>
      <c r="B10" s="18" t="s">
        <v>12</v>
      </c>
      <c r="C10" s="12"/>
      <c r="D10" s="8">
        <v>24</v>
      </c>
      <c r="E10" s="9">
        <v>18</v>
      </c>
      <c r="F10" s="8">
        <v>0</v>
      </c>
      <c r="G10" s="8">
        <v>0</v>
      </c>
      <c r="H10" s="81">
        <f t="shared" si="1"/>
        <v>42</v>
      </c>
      <c r="I10" s="10"/>
    </row>
    <row r="11" spans="1:9" x14ac:dyDescent="0.2">
      <c r="A11" s="101"/>
      <c r="B11" s="18" t="s">
        <v>13</v>
      </c>
      <c r="C11" s="12"/>
      <c r="D11" s="8">
        <v>4</v>
      </c>
      <c r="E11" s="9">
        <v>4</v>
      </c>
      <c r="F11" s="8">
        <v>1</v>
      </c>
      <c r="G11" s="8">
        <v>0</v>
      </c>
      <c r="H11" s="81">
        <f t="shared" si="1"/>
        <v>9</v>
      </c>
      <c r="I11" s="10"/>
    </row>
    <row r="12" spans="1:9" x14ac:dyDescent="0.2">
      <c r="A12" s="101"/>
      <c r="B12" s="19" t="s">
        <v>14</v>
      </c>
      <c r="C12" s="12"/>
      <c r="D12" s="8">
        <f>D6+D7+D8+D9</f>
        <v>51</v>
      </c>
      <c r="E12" s="81">
        <f t="shared" ref="E12:H12" si="2">E6+E7+E8+E9</f>
        <v>28</v>
      </c>
      <c r="F12" s="81">
        <f t="shared" si="2"/>
        <v>5</v>
      </c>
      <c r="G12" s="81">
        <f t="shared" si="2"/>
        <v>0</v>
      </c>
      <c r="H12" s="81">
        <f t="shared" si="2"/>
        <v>84</v>
      </c>
      <c r="I12" s="10"/>
    </row>
    <row r="13" spans="1:9" x14ac:dyDescent="0.2">
      <c r="A13" s="102"/>
      <c r="B13" s="20" t="s">
        <v>15</v>
      </c>
      <c r="C13" s="12"/>
      <c r="D13" s="21">
        <f>D12/D2</f>
        <v>0.49038461538461536</v>
      </c>
      <c r="E13" s="21">
        <f t="shared" ref="E13:H13" si="3">E12/E2</f>
        <v>0.42424242424242425</v>
      </c>
      <c r="F13" s="21">
        <f t="shared" si="3"/>
        <v>0.45454545454545453</v>
      </c>
      <c r="G13" s="21" t="e">
        <f t="shared" si="3"/>
        <v>#DIV/0!</v>
      </c>
      <c r="H13" s="21">
        <f t="shared" si="3"/>
        <v>0.46408839779005523</v>
      </c>
      <c r="I13" s="10"/>
    </row>
    <row r="14" spans="1:9" x14ac:dyDescent="0.2">
      <c r="A14" s="22"/>
      <c r="B14" s="14"/>
      <c r="C14" s="12"/>
      <c r="D14" s="15"/>
      <c r="E14" s="15"/>
      <c r="F14" s="15"/>
      <c r="G14" s="15"/>
      <c r="H14" s="16"/>
      <c r="I14" s="10"/>
    </row>
    <row r="15" spans="1:9" x14ac:dyDescent="0.2">
      <c r="A15" s="100" t="s">
        <v>16</v>
      </c>
      <c r="B15" s="17" t="s">
        <v>9</v>
      </c>
      <c r="C15" s="12"/>
      <c r="D15" s="8">
        <v>28</v>
      </c>
      <c r="E15" s="9">
        <v>17</v>
      </c>
      <c r="F15" s="8">
        <v>16</v>
      </c>
      <c r="G15" s="8">
        <v>0</v>
      </c>
      <c r="H15" s="8">
        <f>SUM(D15:G15)</f>
        <v>61</v>
      </c>
      <c r="I15" s="10"/>
    </row>
    <row r="16" spans="1:9" x14ac:dyDescent="0.2">
      <c r="A16" s="101"/>
      <c r="B16" s="17" t="s">
        <v>10</v>
      </c>
      <c r="C16" s="12"/>
      <c r="D16" s="8">
        <v>33</v>
      </c>
      <c r="E16" s="9">
        <v>17</v>
      </c>
      <c r="F16" s="8">
        <v>1</v>
      </c>
      <c r="G16" s="8">
        <v>0</v>
      </c>
      <c r="H16" s="81">
        <f t="shared" ref="H16:H19" si="4">SUM(D16:G16)</f>
        <v>51</v>
      </c>
      <c r="I16" s="10"/>
    </row>
    <row r="17" spans="1:9" x14ac:dyDescent="0.2">
      <c r="A17" s="101"/>
      <c r="B17" s="18" t="s">
        <v>11</v>
      </c>
      <c r="C17" s="12"/>
      <c r="D17" s="8">
        <v>8</v>
      </c>
      <c r="E17" s="9">
        <v>1</v>
      </c>
      <c r="F17" s="8">
        <v>3</v>
      </c>
      <c r="G17" s="8">
        <v>0</v>
      </c>
      <c r="H17" s="81">
        <f t="shared" si="4"/>
        <v>12</v>
      </c>
      <c r="I17" s="10"/>
    </row>
    <row r="18" spans="1:9" x14ac:dyDescent="0.2">
      <c r="A18" s="101"/>
      <c r="B18" s="18" t="s">
        <v>12</v>
      </c>
      <c r="C18" s="12"/>
      <c r="D18" s="8">
        <v>2</v>
      </c>
      <c r="E18" s="9">
        <v>0</v>
      </c>
      <c r="F18" s="8">
        <v>8</v>
      </c>
      <c r="G18" s="8">
        <v>0</v>
      </c>
      <c r="H18" s="81">
        <f t="shared" si="4"/>
        <v>10</v>
      </c>
      <c r="I18" s="10"/>
    </row>
    <row r="19" spans="1:9" x14ac:dyDescent="0.2">
      <c r="A19" s="101"/>
      <c r="B19" s="18" t="s">
        <v>13</v>
      </c>
      <c r="C19" s="12"/>
      <c r="D19" s="8">
        <v>0</v>
      </c>
      <c r="E19" s="9">
        <v>0</v>
      </c>
      <c r="F19" s="8">
        <v>0</v>
      </c>
      <c r="G19" s="8">
        <v>0</v>
      </c>
      <c r="H19" s="81">
        <f t="shared" si="4"/>
        <v>0</v>
      </c>
      <c r="I19" s="10"/>
    </row>
    <row r="20" spans="1:9" x14ac:dyDescent="0.2">
      <c r="A20" s="101"/>
      <c r="B20" s="19" t="s">
        <v>14</v>
      </c>
      <c r="C20" s="12"/>
      <c r="D20" s="8">
        <f>D15+D16+D17</f>
        <v>69</v>
      </c>
      <c r="E20" s="81">
        <f t="shared" ref="E20:H20" si="5">E15+E16+E17</f>
        <v>35</v>
      </c>
      <c r="F20" s="81">
        <f t="shared" si="5"/>
        <v>20</v>
      </c>
      <c r="G20" s="81">
        <f t="shared" si="5"/>
        <v>0</v>
      </c>
      <c r="H20" s="81">
        <f t="shared" si="5"/>
        <v>124</v>
      </c>
      <c r="I20" s="10"/>
    </row>
    <row r="21" spans="1:9" x14ac:dyDescent="0.2">
      <c r="A21" s="102"/>
      <c r="B21" s="20" t="s">
        <v>15</v>
      </c>
      <c r="C21" s="12"/>
      <c r="D21" s="21">
        <f>D20/D3</f>
        <v>0.92</v>
      </c>
      <c r="E21" s="21">
        <f t="shared" ref="E21:H21" si="6">E20/E3</f>
        <v>1.2962962962962963</v>
      </c>
      <c r="F21" s="21">
        <f t="shared" si="6"/>
        <v>0.68965517241379315</v>
      </c>
      <c r="G21" s="21">
        <f t="shared" si="6"/>
        <v>0</v>
      </c>
      <c r="H21" s="21">
        <f t="shared" si="6"/>
        <v>0.93939393939393945</v>
      </c>
      <c r="I21" s="10"/>
    </row>
    <row r="22" spans="1:9" x14ac:dyDescent="0.2">
      <c r="A22" s="22"/>
      <c r="B22" s="14"/>
      <c r="C22" s="12"/>
      <c r="D22" s="15"/>
      <c r="E22" s="15"/>
      <c r="F22" s="15"/>
      <c r="G22" s="15"/>
      <c r="H22" s="16"/>
      <c r="I22" s="10"/>
    </row>
    <row r="23" spans="1:9" x14ac:dyDescent="0.2">
      <c r="A23" s="8" t="s">
        <v>17</v>
      </c>
      <c r="B23" s="18" t="s">
        <v>18</v>
      </c>
      <c r="C23" s="12"/>
      <c r="D23" s="8">
        <v>1</v>
      </c>
      <c r="E23" s="9"/>
      <c r="F23" s="8">
        <v>1</v>
      </c>
      <c r="G23" s="8"/>
      <c r="H23" s="8"/>
      <c r="I23" s="10"/>
    </row>
    <row r="24" spans="1:9" x14ac:dyDescent="0.2">
      <c r="A24" s="23"/>
      <c r="B24" s="14"/>
      <c r="C24" s="12"/>
      <c r="D24" s="15"/>
      <c r="E24" s="15"/>
      <c r="F24" s="15"/>
      <c r="G24" s="15"/>
      <c r="H24" s="16"/>
      <c r="I24" s="10"/>
    </row>
    <row r="25" spans="1:9" x14ac:dyDescent="0.2">
      <c r="A25" s="24" t="s">
        <v>4</v>
      </c>
      <c r="B25" s="19" t="s">
        <v>15</v>
      </c>
      <c r="C25" s="12"/>
      <c r="D25" s="95">
        <f>(H12+H20)/H4</f>
        <v>0.66453674121405748</v>
      </c>
      <c r="E25" s="96"/>
      <c r="F25" s="96"/>
      <c r="G25" s="96"/>
      <c r="H25" s="97"/>
      <c r="I25" s="10"/>
    </row>
    <row r="26" spans="1:9" x14ac:dyDescent="0.2">
      <c r="I26" s="10"/>
    </row>
    <row r="27" spans="1:9" x14ac:dyDescent="0.2">
      <c r="I27" s="10"/>
    </row>
    <row r="28" spans="1:9" x14ac:dyDescent="0.2">
      <c r="B28" s="98" t="s">
        <v>19</v>
      </c>
      <c r="C28" s="98"/>
      <c r="D28" s="98"/>
      <c r="E28" s="98"/>
      <c r="F28" s="98"/>
      <c r="I28" s="10"/>
    </row>
    <row r="29" spans="1:9" x14ac:dyDescent="0.2">
      <c r="A29" s="17"/>
      <c r="B29" s="99" t="s">
        <v>20</v>
      </c>
      <c r="C29" s="90"/>
      <c r="D29" s="90"/>
      <c r="E29" s="28"/>
      <c r="F29" s="28" t="s">
        <v>4</v>
      </c>
      <c r="I29" s="10"/>
    </row>
    <row r="30" spans="1:9" x14ac:dyDescent="0.2">
      <c r="A30" s="91" t="s">
        <v>21</v>
      </c>
      <c r="B30" s="90" t="s">
        <v>22</v>
      </c>
      <c r="C30" s="90"/>
      <c r="D30" s="90"/>
      <c r="E30" s="17"/>
      <c r="F30" s="17"/>
      <c r="I30" s="10"/>
    </row>
    <row r="31" spans="1:9" x14ac:dyDescent="0.2">
      <c r="A31" s="91"/>
      <c r="B31" s="92" t="s">
        <v>23</v>
      </c>
      <c r="C31" s="93"/>
      <c r="D31" s="94"/>
      <c r="E31" s="17"/>
      <c r="F31" s="17"/>
      <c r="I31" s="10"/>
    </row>
    <row r="32" spans="1:9" x14ac:dyDescent="0.2">
      <c r="A32" s="91"/>
      <c r="B32" s="30" t="s">
        <v>24</v>
      </c>
      <c r="C32" s="31"/>
      <c r="D32" s="32"/>
      <c r="E32" s="17"/>
      <c r="F32" s="17">
        <v>0</v>
      </c>
      <c r="I32" s="10"/>
    </row>
    <row r="33" spans="1:18" x14ac:dyDescent="0.2">
      <c r="A33" s="91"/>
      <c r="B33" s="90" t="s">
        <v>25</v>
      </c>
      <c r="C33" s="90"/>
      <c r="D33" s="90"/>
      <c r="E33" s="17"/>
      <c r="F33" s="17">
        <v>14</v>
      </c>
    </row>
    <row r="34" spans="1:18" x14ac:dyDescent="0.2">
      <c r="A34" s="91"/>
      <c r="B34" s="92" t="s">
        <v>26</v>
      </c>
      <c r="C34" s="93"/>
      <c r="D34" s="94"/>
      <c r="E34" s="17"/>
      <c r="F34" s="17"/>
    </row>
    <row r="35" spans="1:18" x14ac:dyDescent="0.2">
      <c r="A35" s="91"/>
      <c r="B35" s="90" t="s">
        <v>27</v>
      </c>
      <c r="C35" s="90"/>
      <c r="D35" s="90"/>
      <c r="E35" s="17"/>
      <c r="F35" s="17">
        <v>28</v>
      </c>
    </row>
    <row r="36" spans="1:18" s="26" customFormat="1" x14ac:dyDescent="0.2">
      <c r="A36" s="17"/>
      <c r="B36" s="90"/>
      <c r="C36" s="90"/>
      <c r="D36" s="90"/>
      <c r="E36" s="28" t="s">
        <v>4</v>
      </c>
      <c r="F36" s="28">
        <f>SUM(F30:F35)</f>
        <v>42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 t="s">
        <v>28</v>
      </c>
      <c r="B37" s="90" t="s">
        <v>22</v>
      </c>
      <c r="C37" s="90"/>
      <c r="D37" s="90"/>
      <c r="E37" s="17"/>
      <c r="F37" s="17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23</v>
      </c>
      <c r="C38" s="90"/>
      <c r="D38" s="90"/>
      <c r="E38" s="17"/>
      <c r="F38" s="17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0" t="s">
        <v>24</v>
      </c>
      <c r="C39" s="90"/>
      <c r="D39" s="90"/>
      <c r="E39" s="17"/>
      <c r="F39" s="17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25</v>
      </c>
      <c r="C40" s="93"/>
      <c r="D40" s="94"/>
      <c r="E40" s="17"/>
      <c r="F40" s="17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2" t="s">
        <v>26</v>
      </c>
      <c r="C41" s="93"/>
      <c r="D41" s="94"/>
      <c r="E41" s="17"/>
      <c r="F41" s="17">
        <v>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91"/>
      <c r="B42" s="90" t="s">
        <v>27</v>
      </c>
      <c r="C42" s="90"/>
      <c r="D42" s="90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">
      <c r="A43" s="17"/>
      <c r="B43" s="90"/>
      <c r="C43" s="90"/>
      <c r="D43" s="90"/>
      <c r="E43" s="28" t="s">
        <v>4</v>
      </c>
      <c r="F43" s="28">
        <f>SUM(F37:F42)</f>
        <v>10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24">
    <mergeCell ref="A15:A21"/>
    <mergeCell ref="A1:B1"/>
    <mergeCell ref="A2:B2"/>
    <mergeCell ref="A3:B3"/>
    <mergeCell ref="A4:B4"/>
    <mergeCell ref="A6:A13"/>
    <mergeCell ref="D25:H25"/>
    <mergeCell ref="B28:F28"/>
    <mergeCell ref="B29:D29"/>
    <mergeCell ref="A30:A35"/>
    <mergeCell ref="B30:D30"/>
    <mergeCell ref="B31:D31"/>
    <mergeCell ref="B33:D33"/>
    <mergeCell ref="B34:D34"/>
    <mergeCell ref="B35:D35"/>
    <mergeCell ref="B43:D43"/>
    <mergeCell ref="B36:D36"/>
    <mergeCell ref="A37:A42"/>
    <mergeCell ref="B37:D37"/>
    <mergeCell ref="B38:D38"/>
    <mergeCell ref="B39:D39"/>
    <mergeCell ref="B40:D40"/>
    <mergeCell ref="B41:D41"/>
    <mergeCell ref="B42:D42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Layout" workbookViewId="0">
      <selection activeCell="F13" sqref="F1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8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2">
        <v>139</v>
      </c>
      <c r="E2" s="9">
        <v>31</v>
      </c>
      <c r="F2" s="82">
        <v>27</v>
      </c>
      <c r="G2" s="82">
        <v>0</v>
      </c>
      <c r="H2" s="82">
        <f>SUM(D2:G2)</f>
        <v>197</v>
      </c>
      <c r="I2" s="10"/>
    </row>
    <row r="3" spans="1:9" x14ac:dyDescent="0.2">
      <c r="A3" s="98" t="s">
        <v>6</v>
      </c>
      <c r="B3" s="98"/>
      <c r="C3" s="12"/>
      <c r="D3" s="82">
        <v>83</v>
      </c>
      <c r="E3" s="9">
        <v>40</v>
      </c>
      <c r="F3" s="82">
        <v>36</v>
      </c>
      <c r="G3" s="82">
        <v>3</v>
      </c>
      <c r="H3" s="82">
        <f>SUM(D3:G3)</f>
        <v>162</v>
      </c>
      <c r="I3" s="10"/>
    </row>
    <row r="4" spans="1:9" x14ac:dyDescent="0.2">
      <c r="A4" s="104" t="s">
        <v>7</v>
      </c>
      <c r="B4" s="105"/>
      <c r="C4" s="12"/>
      <c r="D4" s="82">
        <f>SUM(D2:D3)</f>
        <v>222</v>
      </c>
      <c r="E4" s="82">
        <f t="shared" ref="E4:H4" si="0">SUM(E2:E3)</f>
        <v>71</v>
      </c>
      <c r="F4" s="82">
        <f t="shared" si="0"/>
        <v>63</v>
      </c>
      <c r="G4" s="82">
        <f t="shared" si="0"/>
        <v>3</v>
      </c>
      <c r="H4" s="82">
        <f t="shared" si="0"/>
        <v>359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2">
        <v>59</v>
      </c>
      <c r="E6" s="9">
        <v>15</v>
      </c>
      <c r="F6" s="82">
        <v>17</v>
      </c>
      <c r="G6" s="82">
        <v>0</v>
      </c>
      <c r="H6" s="82">
        <f>SUM(D6:G6)</f>
        <v>91</v>
      </c>
      <c r="I6" s="10"/>
    </row>
    <row r="7" spans="1:9" x14ac:dyDescent="0.2">
      <c r="A7" s="101"/>
      <c r="B7" s="17" t="s">
        <v>10</v>
      </c>
      <c r="C7" s="12"/>
      <c r="D7" s="82">
        <v>4</v>
      </c>
      <c r="E7" s="9">
        <v>4</v>
      </c>
      <c r="F7" s="82">
        <v>1</v>
      </c>
      <c r="G7" s="82">
        <v>0</v>
      </c>
      <c r="H7" s="82">
        <f t="shared" ref="H7:H11" si="1">SUM(D7:G7)</f>
        <v>9</v>
      </c>
      <c r="I7" s="10"/>
    </row>
    <row r="8" spans="1:9" x14ac:dyDescent="0.2">
      <c r="A8" s="101"/>
      <c r="B8" s="18" t="s">
        <v>11</v>
      </c>
      <c r="C8" s="12"/>
      <c r="D8" s="82">
        <v>3</v>
      </c>
      <c r="E8" s="9">
        <v>0</v>
      </c>
      <c r="F8" s="82">
        <v>0</v>
      </c>
      <c r="G8" s="82">
        <v>0</v>
      </c>
      <c r="H8" s="82">
        <f t="shared" si="1"/>
        <v>3</v>
      </c>
      <c r="I8" s="10"/>
    </row>
    <row r="9" spans="1:9" x14ac:dyDescent="0.2">
      <c r="A9" s="101"/>
      <c r="B9" s="18" t="s">
        <v>58</v>
      </c>
      <c r="C9" s="12"/>
      <c r="D9" s="82">
        <v>26</v>
      </c>
      <c r="E9" s="9">
        <v>5</v>
      </c>
      <c r="F9" s="82">
        <v>9</v>
      </c>
      <c r="G9" s="82">
        <v>0</v>
      </c>
      <c r="H9" s="82">
        <f t="shared" si="1"/>
        <v>40</v>
      </c>
      <c r="I9" s="10"/>
    </row>
    <row r="10" spans="1:9" x14ac:dyDescent="0.2">
      <c r="A10" s="101"/>
      <c r="B10" s="18" t="s">
        <v>12</v>
      </c>
      <c r="C10" s="12"/>
      <c r="D10" s="82">
        <v>22</v>
      </c>
      <c r="E10" s="9">
        <v>12</v>
      </c>
      <c r="F10" s="82">
        <v>13</v>
      </c>
      <c r="G10" s="82">
        <v>0</v>
      </c>
      <c r="H10" s="82">
        <f t="shared" si="1"/>
        <v>47</v>
      </c>
      <c r="I10" s="10"/>
    </row>
    <row r="11" spans="1:9" x14ac:dyDescent="0.2">
      <c r="A11" s="101"/>
      <c r="B11" s="18" t="s">
        <v>13</v>
      </c>
      <c r="C11" s="12"/>
      <c r="D11" s="82">
        <v>13</v>
      </c>
      <c r="E11" s="9">
        <v>1</v>
      </c>
      <c r="F11" s="82">
        <v>2</v>
      </c>
      <c r="G11" s="82">
        <v>0</v>
      </c>
      <c r="H11" s="82">
        <f t="shared" si="1"/>
        <v>16</v>
      </c>
      <c r="I11" s="10"/>
    </row>
    <row r="12" spans="1:9" x14ac:dyDescent="0.2">
      <c r="A12" s="101"/>
      <c r="B12" s="19" t="s">
        <v>14</v>
      </c>
      <c r="C12" s="12"/>
      <c r="D12" s="82">
        <f>D6+D7+D8+D9</f>
        <v>92</v>
      </c>
      <c r="E12" s="82">
        <f t="shared" ref="E12:G12" si="2">E6+E7+E8+E9</f>
        <v>24</v>
      </c>
      <c r="F12" s="82">
        <f t="shared" si="2"/>
        <v>27</v>
      </c>
      <c r="G12" s="82">
        <f t="shared" si="2"/>
        <v>0</v>
      </c>
      <c r="H12" s="82">
        <f t="shared" ref="H12" si="3">H6+H7+H8+H9</f>
        <v>143</v>
      </c>
      <c r="I12" s="10"/>
    </row>
    <row r="13" spans="1:9" x14ac:dyDescent="0.2">
      <c r="A13" s="102"/>
      <c r="B13" s="20" t="s">
        <v>15</v>
      </c>
      <c r="C13" s="12"/>
      <c r="D13" s="21">
        <f>D12/D2</f>
        <v>0.66187050359712229</v>
      </c>
      <c r="E13" s="21">
        <f t="shared" ref="E13:H13" si="4">E12/E2</f>
        <v>0.77419354838709675</v>
      </c>
      <c r="F13" s="21">
        <f t="shared" si="4"/>
        <v>1</v>
      </c>
      <c r="G13" s="21" t="e">
        <f t="shared" si="4"/>
        <v>#DIV/0!</v>
      </c>
      <c r="H13" s="21">
        <f t="shared" si="4"/>
        <v>0.7258883248730964</v>
      </c>
      <c r="I13" s="10"/>
    </row>
    <row r="14" spans="1:9" x14ac:dyDescent="0.2">
      <c r="A14" s="22"/>
      <c r="B14" s="14"/>
      <c r="C14" s="12"/>
      <c r="D14" s="15"/>
      <c r="E14" s="15"/>
      <c r="F14" s="15"/>
      <c r="G14" s="15"/>
      <c r="H14" s="16"/>
      <c r="I14" s="10"/>
    </row>
    <row r="15" spans="1:9" x14ac:dyDescent="0.2">
      <c r="A15" s="100" t="s">
        <v>16</v>
      </c>
      <c r="B15" s="17" t="s">
        <v>9</v>
      </c>
      <c r="C15" s="12"/>
      <c r="D15" s="82">
        <v>26</v>
      </c>
      <c r="E15" s="9">
        <v>12</v>
      </c>
      <c r="F15" s="82">
        <v>21</v>
      </c>
      <c r="G15" s="82">
        <v>0</v>
      </c>
      <c r="H15" s="82">
        <f>SUM(D15:G15)</f>
        <v>59</v>
      </c>
      <c r="I15" s="10"/>
    </row>
    <row r="16" spans="1:9" x14ac:dyDescent="0.2">
      <c r="A16" s="101"/>
      <c r="B16" s="17" t="s">
        <v>10</v>
      </c>
      <c r="C16" s="12"/>
      <c r="D16" s="82">
        <v>51</v>
      </c>
      <c r="E16" s="9">
        <v>28</v>
      </c>
      <c r="F16" s="82">
        <v>4</v>
      </c>
      <c r="G16" s="82">
        <v>2</v>
      </c>
      <c r="H16" s="82">
        <f t="shared" ref="H16:H19" si="5">SUM(D16:G16)</f>
        <v>85</v>
      </c>
      <c r="I16" s="10"/>
    </row>
    <row r="17" spans="1:9" x14ac:dyDescent="0.2">
      <c r="A17" s="101"/>
      <c r="B17" s="18" t="s">
        <v>11</v>
      </c>
      <c r="C17" s="12"/>
      <c r="D17" s="82">
        <v>1</v>
      </c>
      <c r="E17" s="9">
        <v>1</v>
      </c>
      <c r="F17" s="82">
        <v>0</v>
      </c>
      <c r="G17" s="82">
        <v>0</v>
      </c>
      <c r="H17" s="82">
        <f t="shared" si="5"/>
        <v>2</v>
      </c>
      <c r="I17" s="10"/>
    </row>
    <row r="18" spans="1:9" x14ac:dyDescent="0.2">
      <c r="A18" s="101"/>
      <c r="B18" s="18" t="s">
        <v>12</v>
      </c>
      <c r="C18" s="12"/>
      <c r="D18" s="82">
        <v>2</v>
      </c>
      <c r="E18" s="9">
        <v>1</v>
      </c>
      <c r="F18" s="82">
        <v>7</v>
      </c>
      <c r="G18" s="82">
        <v>0</v>
      </c>
      <c r="H18" s="82">
        <f t="shared" si="5"/>
        <v>10</v>
      </c>
      <c r="I18" s="10"/>
    </row>
    <row r="19" spans="1:9" x14ac:dyDescent="0.2">
      <c r="A19" s="101"/>
      <c r="B19" s="18" t="s">
        <v>13</v>
      </c>
      <c r="C19" s="12"/>
      <c r="D19" s="82">
        <v>0</v>
      </c>
      <c r="E19" s="9">
        <v>0</v>
      </c>
      <c r="F19" s="82">
        <v>0</v>
      </c>
      <c r="G19" s="82">
        <v>0</v>
      </c>
      <c r="H19" s="82">
        <f t="shared" si="5"/>
        <v>0</v>
      </c>
      <c r="I19" s="10"/>
    </row>
    <row r="20" spans="1:9" x14ac:dyDescent="0.2">
      <c r="A20" s="101"/>
      <c r="B20" s="19" t="s">
        <v>14</v>
      </c>
      <c r="C20" s="12"/>
      <c r="D20" s="82">
        <f>D15+D16+D17</f>
        <v>78</v>
      </c>
      <c r="E20" s="82">
        <f t="shared" ref="E20:G20" si="6">E15+E16+E17</f>
        <v>41</v>
      </c>
      <c r="F20" s="82">
        <f t="shared" si="6"/>
        <v>25</v>
      </c>
      <c r="G20" s="82">
        <f t="shared" si="6"/>
        <v>2</v>
      </c>
      <c r="H20" s="82">
        <f t="shared" ref="H20" si="7">H15+H16+H17</f>
        <v>146</v>
      </c>
      <c r="I20" s="10"/>
    </row>
    <row r="21" spans="1:9" x14ac:dyDescent="0.2">
      <c r="A21" s="102"/>
      <c r="B21" s="20" t="s">
        <v>15</v>
      </c>
      <c r="C21" s="12"/>
      <c r="D21" s="21">
        <f>D20/D3</f>
        <v>0.93975903614457834</v>
      </c>
      <c r="E21" s="21">
        <f t="shared" ref="E21:H21" si="8">E20/E3</f>
        <v>1.0249999999999999</v>
      </c>
      <c r="F21" s="21">
        <f t="shared" si="8"/>
        <v>0.69444444444444442</v>
      </c>
      <c r="G21" s="21">
        <f t="shared" si="8"/>
        <v>0.66666666666666663</v>
      </c>
      <c r="H21" s="21">
        <f t="shared" si="8"/>
        <v>0.90123456790123457</v>
      </c>
      <c r="I21" s="10"/>
    </row>
    <row r="22" spans="1:9" x14ac:dyDescent="0.2">
      <c r="A22" s="22"/>
      <c r="B22" s="14"/>
      <c r="C22" s="12"/>
      <c r="D22" s="15"/>
      <c r="E22" s="15"/>
      <c r="F22" s="15"/>
      <c r="G22" s="15"/>
      <c r="H22" s="16"/>
      <c r="I22" s="10"/>
    </row>
    <row r="23" spans="1:9" x14ac:dyDescent="0.2">
      <c r="A23" s="82" t="s">
        <v>17</v>
      </c>
      <c r="B23" s="18" t="s">
        <v>18</v>
      </c>
      <c r="C23" s="12"/>
      <c r="D23" s="82">
        <v>0</v>
      </c>
      <c r="E23" s="9">
        <v>0</v>
      </c>
      <c r="F23" s="82">
        <v>0</v>
      </c>
      <c r="G23" s="82">
        <v>0</v>
      </c>
      <c r="H23" s="82">
        <v>0</v>
      </c>
      <c r="I23" s="10"/>
    </row>
    <row r="24" spans="1:9" x14ac:dyDescent="0.2">
      <c r="A24" s="23"/>
      <c r="B24" s="14"/>
      <c r="C24" s="12"/>
      <c r="D24" s="15"/>
      <c r="E24" s="15"/>
      <c r="F24" s="15"/>
      <c r="G24" s="15"/>
      <c r="H24" s="16"/>
      <c r="I24" s="10"/>
    </row>
    <row r="25" spans="1:9" x14ac:dyDescent="0.2">
      <c r="A25" s="24" t="s">
        <v>4</v>
      </c>
      <c r="B25" s="19" t="s">
        <v>15</v>
      </c>
      <c r="C25" s="12"/>
      <c r="D25" s="95">
        <f>(H12+H20)/H4</f>
        <v>0.80501392757660162</v>
      </c>
      <c r="E25" s="96"/>
      <c r="F25" s="96"/>
      <c r="G25" s="96"/>
      <c r="H25" s="97"/>
      <c r="I25" s="10"/>
    </row>
    <row r="26" spans="1:9" x14ac:dyDescent="0.2">
      <c r="I26" s="10"/>
    </row>
    <row r="27" spans="1:9" x14ac:dyDescent="0.2">
      <c r="I27" s="10"/>
    </row>
    <row r="28" spans="1:9" x14ac:dyDescent="0.2">
      <c r="B28" s="98" t="s">
        <v>19</v>
      </c>
      <c r="C28" s="98"/>
      <c r="D28" s="98"/>
      <c r="E28" s="98"/>
      <c r="F28" s="98"/>
      <c r="I28" s="10"/>
    </row>
    <row r="29" spans="1:9" x14ac:dyDescent="0.2">
      <c r="A29" s="17"/>
      <c r="B29" s="99" t="s">
        <v>20</v>
      </c>
      <c r="C29" s="90"/>
      <c r="D29" s="90"/>
      <c r="E29" s="28"/>
      <c r="F29" s="28" t="s">
        <v>4</v>
      </c>
      <c r="I29" s="10"/>
    </row>
    <row r="30" spans="1:9" x14ac:dyDescent="0.2">
      <c r="A30" s="91" t="s">
        <v>21</v>
      </c>
      <c r="B30" s="90" t="s">
        <v>22</v>
      </c>
      <c r="C30" s="90"/>
      <c r="D30" s="90"/>
      <c r="E30" s="17"/>
      <c r="F30" s="17">
        <v>0</v>
      </c>
      <c r="I30" s="10"/>
    </row>
    <row r="31" spans="1:9" x14ac:dyDescent="0.2">
      <c r="A31" s="91"/>
      <c r="B31" s="92" t="s">
        <v>23</v>
      </c>
      <c r="C31" s="93"/>
      <c r="D31" s="94"/>
      <c r="E31" s="17"/>
      <c r="F31" s="17">
        <v>0</v>
      </c>
      <c r="I31" s="10"/>
    </row>
    <row r="32" spans="1:9" x14ac:dyDescent="0.2">
      <c r="A32" s="91"/>
      <c r="B32" s="83" t="s">
        <v>24</v>
      </c>
      <c r="C32" s="84"/>
      <c r="D32" s="85"/>
      <c r="E32" s="17"/>
      <c r="F32" s="17">
        <v>0</v>
      </c>
      <c r="I32" s="10"/>
    </row>
    <row r="33" spans="1:18" x14ac:dyDescent="0.2">
      <c r="A33" s="91"/>
      <c r="B33" s="90" t="s">
        <v>25</v>
      </c>
      <c r="C33" s="90"/>
      <c r="D33" s="90"/>
      <c r="E33" s="17"/>
      <c r="F33" s="17">
        <v>25</v>
      </c>
    </row>
    <row r="34" spans="1:18" x14ac:dyDescent="0.2">
      <c r="A34" s="91"/>
      <c r="B34" s="92" t="s">
        <v>26</v>
      </c>
      <c r="C34" s="93"/>
      <c r="D34" s="94"/>
      <c r="E34" s="17"/>
      <c r="F34" s="17">
        <v>4</v>
      </c>
    </row>
    <row r="35" spans="1:18" x14ac:dyDescent="0.2">
      <c r="A35" s="91"/>
      <c r="B35" s="90" t="s">
        <v>27</v>
      </c>
      <c r="C35" s="90"/>
      <c r="D35" s="90"/>
      <c r="E35" s="17"/>
      <c r="F35" s="17">
        <v>18</v>
      </c>
    </row>
    <row r="36" spans="1:18" s="26" customFormat="1" x14ac:dyDescent="0.2">
      <c r="A36" s="17"/>
      <c r="B36" s="90"/>
      <c r="C36" s="90"/>
      <c r="D36" s="90"/>
      <c r="E36" s="28" t="s">
        <v>4</v>
      </c>
      <c r="F36" s="28">
        <f>SUM(F30:F35)</f>
        <v>47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 t="s">
        <v>28</v>
      </c>
      <c r="B37" s="90" t="s">
        <v>22</v>
      </c>
      <c r="C37" s="90"/>
      <c r="D37" s="90"/>
      <c r="E37" s="17"/>
      <c r="F37" s="17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23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0" t="s">
        <v>24</v>
      </c>
      <c r="C39" s="90"/>
      <c r="D39" s="90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25</v>
      </c>
      <c r="C40" s="93"/>
      <c r="D40" s="94"/>
      <c r="E40" s="17"/>
      <c r="F40" s="17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2" t="s">
        <v>26</v>
      </c>
      <c r="C41" s="93"/>
      <c r="D41" s="94"/>
      <c r="E41" s="17"/>
      <c r="F41" s="17">
        <v>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91"/>
      <c r="B42" s="90" t="s">
        <v>27</v>
      </c>
      <c r="C42" s="90"/>
      <c r="D42" s="90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">
      <c r="A43" s="17"/>
      <c r="B43" s="90"/>
      <c r="C43" s="90"/>
      <c r="D43" s="90"/>
      <c r="E43" s="28" t="s">
        <v>4</v>
      </c>
      <c r="F43" s="28">
        <f>SUM(F37:F42)</f>
        <v>10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24">
    <mergeCell ref="A15:A21"/>
    <mergeCell ref="A1:B1"/>
    <mergeCell ref="A2:B2"/>
    <mergeCell ref="A3:B3"/>
    <mergeCell ref="A4:B4"/>
    <mergeCell ref="A6:A13"/>
    <mergeCell ref="D25:H25"/>
    <mergeCell ref="B28:F28"/>
    <mergeCell ref="B29:D29"/>
    <mergeCell ref="A30:A35"/>
    <mergeCell ref="B30:D30"/>
    <mergeCell ref="B31:D31"/>
    <mergeCell ref="B33:D33"/>
    <mergeCell ref="B34:D34"/>
    <mergeCell ref="B35:D35"/>
    <mergeCell ref="B43:D43"/>
    <mergeCell ref="B36:D36"/>
    <mergeCell ref="A37:A42"/>
    <mergeCell ref="B37:D37"/>
    <mergeCell ref="B38:D38"/>
    <mergeCell ref="B39:D39"/>
    <mergeCell ref="B40:D40"/>
    <mergeCell ref="B41:D41"/>
    <mergeCell ref="B42:D42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Layout" topLeftCell="B1" workbookViewId="0">
      <selection activeCell="D13" sqref="D1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156</v>
      </c>
      <c r="E2" s="9">
        <v>35</v>
      </c>
      <c r="F2" s="8">
        <v>29</v>
      </c>
      <c r="G2" s="8">
        <v>0</v>
      </c>
      <c r="H2" s="8">
        <f>SUM(D2:G2)</f>
        <v>220</v>
      </c>
      <c r="I2" s="10"/>
    </row>
    <row r="3" spans="1:9" x14ac:dyDescent="0.2">
      <c r="A3" s="98" t="s">
        <v>6</v>
      </c>
      <c r="B3" s="98"/>
      <c r="C3" s="12"/>
      <c r="D3" s="8">
        <v>64</v>
      </c>
      <c r="E3" s="9">
        <v>39</v>
      </c>
      <c r="F3" s="8">
        <v>22</v>
      </c>
      <c r="G3" s="8">
        <v>4</v>
      </c>
      <c r="H3" s="87">
        <f>SUM(D3:G3)</f>
        <v>129</v>
      </c>
      <c r="I3" s="10"/>
    </row>
    <row r="4" spans="1:9" x14ac:dyDescent="0.2">
      <c r="A4" s="104" t="s">
        <v>7</v>
      </c>
      <c r="B4" s="105"/>
      <c r="C4" s="12"/>
      <c r="D4" s="8">
        <f>SUM(D2:D3)</f>
        <v>220</v>
      </c>
      <c r="E4" s="87">
        <f t="shared" ref="E4:H4" si="0">SUM(E2:E3)</f>
        <v>74</v>
      </c>
      <c r="F4" s="87">
        <f t="shared" si="0"/>
        <v>51</v>
      </c>
      <c r="G4" s="87">
        <f t="shared" si="0"/>
        <v>4</v>
      </c>
      <c r="H4" s="87">
        <f t="shared" si="0"/>
        <v>349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36</v>
      </c>
      <c r="E6" s="9">
        <v>15</v>
      </c>
      <c r="F6" s="8">
        <v>8</v>
      </c>
      <c r="G6" s="8">
        <v>0</v>
      </c>
      <c r="H6" s="8">
        <f>SUM(D6:G6)</f>
        <v>59</v>
      </c>
      <c r="I6" s="10"/>
    </row>
    <row r="7" spans="1:9" x14ac:dyDescent="0.2">
      <c r="A7" s="101"/>
      <c r="B7" s="17" t="s">
        <v>10</v>
      </c>
      <c r="C7" s="12"/>
      <c r="D7" s="8">
        <v>2</v>
      </c>
      <c r="E7" s="9">
        <v>0</v>
      </c>
      <c r="F7" s="8">
        <v>0</v>
      </c>
      <c r="G7" s="8">
        <v>0</v>
      </c>
      <c r="H7" s="87">
        <f t="shared" ref="H7:H12" si="1">SUM(D7:G7)</f>
        <v>2</v>
      </c>
      <c r="I7" s="10"/>
    </row>
    <row r="8" spans="1:9" x14ac:dyDescent="0.2">
      <c r="A8" s="101"/>
      <c r="B8" s="18" t="s">
        <v>11</v>
      </c>
      <c r="C8" s="12"/>
      <c r="D8" s="8">
        <v>5</v>
      </c>
      <c r="E8" s="9">
        <v>1</v>
      </c>
      <c r="F8" s="8">
        <v>0</v>
      </c>
      <c r="G8" s="8">
        <v>0</v>
      </c>
      <c r="H8" s="87">
        <f t="shared" si="1"/>
        <v>6</v>
      </c>
      <c r="I8" s="10"/>
    </row>
    <row r="9" spans="1:9" x14ac:dyDescent="0.2">
      <c r="A9" s="101"/>
      <c r="B9" s="18" t="s">
        <v>59</v>
      </c>
      <c r="C9" s="12"/>
      <c r="D9" s="87">
        <v>45</v>
      </c>
      <c r="E9" s="9">
        <v>11</v>
      </c>
      <c r="F9" s="87">
        <v>9</v>
      </c>
      <c r="G9" s="87">
        <v>0</v>
      </c>
      <c r="H9" s="87">
        <f>SUM(D9:G9)</f>
        <v>65</v>
      </c>
      <c r="I9" s="10"/>
    </row>
    <row r="10" spans="1:9" x14ac:dyDescent="0.2">
      <c r="A10" s="101"/>
      <c r="B10" s="18" t="s">
        <v>12</v>
      </c>
      <c r="C10" s="12"/>
      <c r="D10" s="8">
        <v>60</v>
      </c>
      <c r="E10" s="9">
        <v>13</v>
      </c>
      <c r="F10" s="8">
        <v>6</v>
      </c>
      <c r="G10" s="8">
        <v>0</v>
      </c>
      <c r="H10" s="87">
        <f t="shared" si="1"/>
        <v>79</v>
      </c>
      <c r="I10" s="10"/>
    </row>
    <row r="11" spans="1:9" x14ac:dyDescent="0.2">
      <c r="A11" s="101"/>
      <c r="B11" s="18" t="s">
        <v>13</v>
      </c>
      <c r="C11" s="12"/>
      <c r="D11" s="8">
        <v>10</v>
      </c>
      <c r="E11" s="9">
        <v>3</v>
      </c>
      <c r="F11" s="8">
        <v>0</v>
      </c>
      <c r="G11" s="8">
        <v>0</v>
      </c>
      <c r="H11" s="87">
        <f t="shared" si="1"/>
        <v>13</v>
      </c>
      <c r="I11" s="10"/>
    </row>
    <row r="12" spans="1:9" x14ac:dyDescent="0.2">
      <c r="A12" s="101"/>
      <c r="B12" s="19" t="s">
        <v>14</v>
      </c>
      <c r="C12" s="12"/>
      <c r="D12" s="8">
        <f>D6+D7+D8+D9</f>
        <v>88</v>
      </c>
      <c r="E12" s="87">
        <f t="shared" ref="E12:G12" si="2">E6+E7+E8+E9</f>
        <v>27</v>
      </c>
      <c r="F12" s="87">
        <f t="shared" si="2"/>
        <v>17</v>
      </c>
      <c r="G12" s="87">
        <f t="shared" si="2"/>
        <v>0</v>
      </c>
      <c r="H12" s="87">
        <f t="shared" si="1"/>
        <v>132</v>
      </c>
      <c r="I12" s="10"/>
    </row>
    <row r="13" spans="1:9" x14ac:dyDescent="0.2">
      <c r="A13" s="102"/>
      <c r="B13" s="20" t="s">
        <v>15</v>
      </c>
      <c r="C13" s="12"/>
      <c r="D13" s="21">
        <f>D12/D2</f>
        <v>0.5641025641025641</v>
      </c>
      <c r="E13" s="21">
        <f t="shared" ref="E13:H13" si="3">E12/E2</f>
        <v>0.77142857142857146</v>
      </c>
      <c r="F13" s="21">
        <f t="shared" si="3"/>
        <v>0.58620689655172409</v>
      </c>
      <c r="G13" s="21">
        <v>0</v>
      </c>
      <c r="H13" s="21">
        <f t="shared" si="3"/>
        <v>0.6</v>
      </c>
      <c r="I13" s="10"/>
    </row>
    <row r="14" spans="1:9" x14ac:dyDescent="0.2">
      <c r="A14" s="22"/>
      <c r="B14" s="14"/>
      <c r="C14" s="12"/>
      <c r="D14" s="15"/>
      <c r="E14" s="15"/>
      <c r="F14" s="15"/>
      <c r="G14" s="15"/>
      <c r="H14" s="16"/>
      <c r="I14" s="10"/>
    </row>
    <row r="15" spans="1:9" x14ac:dyDescent="0.2">
      <c r="A15" s="100" t="s">
        <v>16</v>
      </c>
      <c r="B15" s="17" t="s">
        <v>9</v>
      </c>
      <c r="C15" s="12"/>
      <c r="D15" s="8">
        <v>22</v>
      </c>
      <c r="E15" s="9">
        <v>14</v>
      </c>
      <c r="F15" s="8">
        <v>18</v>
      </c>
      <c r="G15" s="8">
        <v>3</v>
      </c>
      <c r="H15" s="8">
        <f>SUM(D15:G15)</f>
        <v>57</v>
      </c>
      <c r="I15" s="10"/>
    </row>
    <row r="16" spans="1:9" x14ac:dyDescent="0.2">
      <c r="A16" s="101"/>
      <c r="B16" s="17" t="s">
        <v>10</v>
      </c>
      <c r="C16" s="12"/>
      <c r="D16" s="8">
        <v>34</v>
      </c>
      <c r="E16" s="9">
        <v>17</v>
      </c>
      <c r="F16" s="8">
        <v>2</v>
      </c>
      <c r="G16" s="8">
        <v>0</v>
      </c>
      <c r="H16" s="87">
        <f t="shared" ref="H16:H19" si="4">SUM(D16:G16)</f>
        <v>53</v>
      </c>
      <c r="I16" s="10"/>
    </row>
    <row r="17" spans="1:9" x14ac:dyDescent="0.2">
      <c r="A17" s="101"/>
      <c r="B17" s="18" t="s">
        <v>11</v>
      </c>
      <c r="C17" s="12"/>
      <c r="D17" s="8">
        <v>5</v>
      </c>
      <c r="E17" s="9">
        <v>1</v>
      </c>
      <c r="F17" s="8">
        <v>5</v>
      </c>
      <c r="G17" s="8">
        <v>0</v>
      </c>
      <c r="H17" s="87">
        <f t="shared" si="4"/>
        <v>11</v>
      </c>
      <c r="I17" s="10"/>
    </row>
    <row r="18" spans="1:9" x14ac:dyDescent="0.2">
      <c r="A18" s="101"/>
      <c r="B18" s="18" t="s">
        <v>12</v>
      </c>
      <c r="C18" s="12"/>
      <c r="D18" s="8">
        <v>2</v>
      </c>
      <c r="E18" s="9">
        <v>2</v>
      </c>
      <c r="F18" s="8">
        <v>6</v>
      </c>
      <c r="G18" s="8">
        <v>0</v>
      </c>
      <c r="H18" s="87">
        <f t="shared" si="4"/>
        <v>10</v>
      </c>
      <c r="I18" s="10"/>
    </row>
    <row r="19" spans="1:9" x14ac:dyDescent="0.2">
      <c r="A19" s="101"/>
      <c r="B19" s="18" t="s">
        <v>13</v>
      </c>
      <c r="C19" s="12"/>
      <c r="D19" s="8">
        <v>0</v>
      </c>
      <c r="E19" s="9">
        <v>0</v>
      </c>
      <c r="F19" s="8">
        <v>0</v>
      </c>
      <c r="G19" s="8">
        <v>0</v>
      </c>
      <c r="H19" s="87">
        <f t="shared" si="4"/>
        <v>0</v>
      </c>
      <c r="I19" s="10"/>
    </row>
    <row r="20" spans="1:9" x14ac:dyDescent="0.2">
      <c r="A20" s="101"/>
      <c r="B20" s="19" t="s">
        <v>14</v>
      </c>
      <c r="C20" s="12"/>
      <c r="D20" s="8">
        <f>D15+D16+D17</f>
        <v>61</v>
      </c>
      <c r="E20" s="87">
        <f t="shared" ref="E20:H20" si="5">E15+E16+E17</f>
        <v>32</v>
      </c>
      <c r="F20" s="87">
        <f t="shared" si="5"/>
        <v>25</v>
      </c>
      <c r="G20" s="87">
        <f t="shared" si="5"/>
        <v>3</v>
      </c>
      <c r="H20" s="87">
        <f t="shared" si="5"/>
        <v>121</v>
      </c>
      <c r="I20" s="10"/>
    </row>
    <row r="21" spans="1:9" x14ac:dyDescent="0.2">
      <c r="A21" s="102"/>
      <c r="B21" s="20" t="s">
        <v>15</v>
      </c>
      <c r="C21" s="12"/>
      <c r="D21" s="21">
        <f>D20/D3</f>
        <v>0.953125</v>
      </c>
      <c r="E21" s="21">
        <f t="shared" ref="E21:H21" si="6">E20/E3</f>
        <v>0.82051282051282048</v>
      </c>
      <c r="F21" s="21">
        <f t="shared" si="6"/>
        <v>1.1363636363636365</v>
      </c>
      <c r="G21" s="21">
        <f t="shared" si="6"/>
        <v>0.75</v>
      </c>
      <c r="H21" s="21">
        <f t="shared" si="6"/>
        <v>0.93798449612403101</v>
      </c>
      <c r="I21" s="10"/>
    </row>
    <row r="22" spans="1:9" x14ac:dyDescent="0.2">
      <c r="A22" s="22"/>
      <c r="B22" s="14"/>
      <c r="C22" s="12"/>
      <c r="D22" s="15"/>
      <c r="E22" s="15"/>
      <c r="F22" s="15"/>
      <c r="G22" s="15"/>
      <c r="H22" s="16"/>
      <c r="I22" s="10"/>
    </row>
    <row r="23" spans="1:9" x14ac:dyDescent="0.2">
      <c r="A23" s="8" t="s">
        <v>17</v>
      </c>
      <c r="B23" s="18" t="s">
        <v>18</v>
      </c>
      <c r="C23" s="12"/>
      <c r="D23" s="8">
        <v>2</v>
      </c>
      <c r="E23" s="9">
        <v>0</v>
      </c>
      <c r="F23" s="8">
        <v>0</v>
      </c>
      <c r="G23" s="8">
        <v>0</v>
      </c>
      <c r="H23" s="8">
        <v>0</v>
      </c>
      <c r="I23" s="10"/>
    </row>
    <row r="24" spans="1:9" x14ac:dyDescent="0.2">
      <c r="A24" s="23"/>
      <c r="B24" s="14"/>
      <c r="C24" s="12"/>
      <c r="D24" s="15"/>
      <c r="E24" s="15"/>
      <c r="F24" s="15"/>
      <c r="G24" s="15"/>
      <c r="H24" s="16"/>
      <c r="I24" s="10"/>
    </row>
    <row r="25" spans="1:9" x14ac:dyDescent="0.2">
      <c r="A25" s="24" t="s">
        <v>4</v>
      </c>
      <c r="B25" s="19" t="s">
        <v>15</v>
      </c>
      <c r="C25" s="12"/>
      <c r="D25" s="95">
        <f>(H12+H20)/H4</f>
        <v>0.72492836676217765</v>
      </c>
      <c r="E25" s="96"/>
      <c r="F25" s="96"/>
      <c r="G25" s="96"/>
      <c r="H25" s="97"/>
      <c r="I25" s="10"/>
    </row>
    <row r="26" spans="1:9" x14ac:dyDescent="0.2">
      <c r="I26" s="10"/>
    </row>
    <row r="27" spans="1:9" x14ac:dyDescent="0.2">
      <c r="I27" s="10"/>
    </row>
    <row r="28" spans="1:9" x14ac:dyDescent="0.2">
      <c r="B28" s="98" t="s">
        <v>19</v>
      </c>
      <c r="C28" s="98"/>
      <c r="D28" s="98"/>
      <c r="E28" s="98"/>
      <c r="F28" s="98"/>
      <c r="I28" s="10"/>
    </row>
    <row r="29" spans="1:9" x14ac:dyDescent="0.2">
      <c r="A29" s="17"/>
      <c r="B29" s="99" t="s">
        <v>20</v>
      </c>
      <c r="C29" s="90"/>
      <c r="D29" s="90"/>
      <c r="E29" s="28"/>
      <c r="F29" s="28" t="s">
        <v>4</v>
      </c>
      <c r="I29" s="10"/>
    </row>
    <row r="30" spans="1:9" x14ac:dyDescent="0.2">
      <c r="A30" s="91" t="s">
        <v>21</v>
      </c>
      <c r="B30" s="90" t="s">
        <v>22</v>
      </c>
      <c r="C30" s="90"/>
      <c r="D30" s="90"/>
      <c r="E30" s="17"/>
      <c r="F30" s="17">
        <v>0</v>
      </c>
      <c r="I30" s="10"/>
    </row>
    <row r="31" spans="1:9" x14ac:dyDescent="0.2">
      <c r="A31" s="91"/>
      <c r="B31" s="92" t="s">
        <v>23</v>
      </c>
      <c r="C31" s="93"/>
      <c r="D31" s="94"/>
      <c r="E31" s="17"/>
      <c r="F31" s="17">
        <v>0</v>
      </c>
      <c r="I31" s="10"/>
    </row>
    <row r="32" spans="1:9" x14ac:dyDescent="0.2">
      <c r="A32" s="91"/>
      <c r="B32" s="30" t="s">
        <v>24</v>
      </c>
      <c r="C32" s="31"/>
      <c r="D32" s="32"/>
      <c r="E32" s="17"/>
      <c r="F32" s="17">
        <v>0</v>
      </c>
      <c r="I32" s="10"/>
    </row>
    <row r="33" spans="1:18" x14ac:dyDescent="0.2">
      <c r="A33" s="91"/>
      <c r="B33" s="90" t="s">
        <v>25</v>
      </c>
      <c r="C33" s="90"/>
      <c r="D33" s="90"/>
      <c r="E33" s="17"/>
      <c r="F33" s="17">
        <v>21</v>
      </c>
    </row>
    <row r="34" spans="1:18" x14ac:dyDescent="0.2">
      <c r="A34" s="91"/>
      <c r="B34" s="92" t="s">
        <v>26</v>
      </c>
      <c r="C34" s="93"/>
      <c r="D34" s="94"/>
      <c r="E34" s="17"/>
      <c r="F34" s="17">
        <v>3</v>
      </c>
    </row>
    <row r="35" spans="1:18" x14ac:dyDescent="0.2">
      <c r="A35" s="91"/>
      <c r="B35" s="90" t="s">
        <v>27</v>
      </c>
      <c r="C35" s="90"/>
      <c r="D35" s="90"/>
      <c r="E35" s="17"/>
      <c r="F35" s="17">
        <v>55</v>
      </c>
    </row>
    <row r="36" spans="1:18" s="26" customFormat="1" x14ac:dyDescent="0.2">
      <c r="A36" s="17"/>
      <c r="B36" s="90"/>
      <c r="C36" s="90"/>
      <c r="D36" s="90"/>
      <c r="E36" s="28" t="s">
        <v>4</v>
      </c>
      <c r="F36" s="28">
        <f>SUM(F30:F35)</f>
        <v>79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 t="s">
        <v>28</v>
      </c>
      <c r="B37" s="90" t="s">
        <v>22</v>
      </c>
      <c r="C37" s="90"/>
      <c r="D37" s="90"/>
      <c r="E37" s="17"/>
      <c r="F37" s="17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23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0" t="s">
        <v>24</v>
      </c>
      <c r="C39" s="90"/>
      <c r="D39" s="90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25</v>
      </c>
      <c r="C40" s="93"/>
      <c r="D40" s="94"/>
      <c r="E40" s="17"/>
      <c r="F40" s="17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2" t="s">
        <v>26</v>
      </c>
      <c r="C41" s="93"/>
      <c r="D41" s="94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91"/>
      <c r="B42" s="90" t="s">
        <v>27</v>
      </c>
      <c r="C42" s="90"/>
      <c r="D42" s="90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">
      <c r="A43" s="17"/>
      <c r="B43" s="90"/>
      <c r="C43" s="90"/>
      <c r="D43" s="90"/>
      <c r="E43" s="28" t="s">
        <v>4</v>
      </c>
      <c r="F43" s="28">
        <f>SUM(F37:F42)</f>
        <v>10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24">
    <mergeCell ref="A15:A21"/>
    <mergeCell ref="A1:B1"/>
    <mergeCell ref="A2:B2"/>
    <mergeCell ref="A3:B3"/>
    <mergeCell ref="A4:B4"/>
    <mergeCell ref="A6:A13"/>
    <mergeCell ref="D25:H25"/>
    <mergeCell ref="B28:F28"/>
    <mergeCell ref="B29:D29"/>
    <mergeCell ref="A30:A35"/>
    <mergeCell ref="B30:D30"/>
    <mergeCell ref="B31:D31"/>
    <mergeCell ref="B33:D33"/>
    <mergeCell ref="B34:D34"/>
    <mergeCell ref="B35:D35"/>
    <mergeCell ref="B43:D43"/>
    <mergeCell ref="B36:D36"/>
    <mergeCell ref="A37:A42"/>
    <mergeCell ref="B37:D37"/>
    <mergeCell ref="B38:D38"/>
    <mergeCell ref="B39:D39"/>
    <mergeCell ref="B40:D40"/>
    <mergeCell ref="B41:D41"/>
    <mergeCell ref="B42:D42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Layout" topLeftCell="A22" workbookViewId="0">
      <selection sqref="A1:H45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78</v>
      </c>
      <c r="E2" s="9">
        <v>31</v>
      </c>
      <c r="F2" s="8">
        <v>16</v>
      </c>
      <c r="G2" s="8">
        <v>0</v>
      </c>
      <c r="H2" s="8">
        <f>SUM(D2:G2)</f>
        <v>125</v>
      </c>
      <c r="I2" s="10"/>
    </row>
    <row r="3" spans="1:9" x14ac:dyDescent="0.2">
      <c r="A3" s="98" t="s">
        <v>6</v>
      </c>
      <c r="B3" s="98"/>
      <c r="C3" s="12"/>
      <c r="D3" s="8">
        <v>85</v>
      </c>
      <c r="E3" s="9">
        <v>50</v>
      </c>
      <c r="F3" s="8">
        <v>20</v>
      </c>
      <c r="G3" s="8">
        <v>0</v>
      </c>
      <c r="H3" s="88">
        <f>SUM(D3:G3)</f>
        <v>155</v>
      </c>
      <c r="I3" s="10"/>
    </row>
    <row r="4" spans="1:9" x14ac:dyDescent="0.2">
      <c r="A4" s="104" t="s">
        <v>7</v>
      </c>
      <c r="B4" s="105"/>
      <c r="C4" s="12"/>
      <c r="D4" s="8">
        <f>SUM(D2:D3)</f>
        <v>163</v>
      </c>
      <c r="E4" s="88">
        <f t="shared" ref="E4:H4" si="0">SUM(E2:E3)</f>
        <v>81</v>
      </c>
      <c r="F4" s="88">
        <f t="shared" si="0"/>
        <v>36</v>
      </c>
      <c r="G4" s="88">
        <f t="shared" si="0"/>
        <v>0</v>
      </c>
      <c r="H4" s="88">
        <f t="shared" si="0"/>
        <v>280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96</v>
      </c>
      <c r="E6" s="9">
        <v>24</v>
      </c>
      <c r="F6" s="8">
        <v>13</v>
      </c>
      <c r="G6" s="8">
        <v>0</v>
      </c>
      <c r="H6" s="8">
        <f>SUM(D6:G6)</f>
        <v>133</v>
      </c>
      <c r="I6" s="10"/>
    </row>
    <row r="7" spans="1:9" x14ac:dyDescent="0.2">
      <c r="A7" s="101"/>
      <c r="B7" s="17" t="s">
        <v>10</v>
      </c>
      <c r="C7" s="12"/>
      <c r="D7" s="8">
        <v>5</v>
      </c>
      <c r="E7" s="9">
        <v>1</v>
      </c>
      <c r="F7" s="8">
        <v>0</v>
      </c>
      <c r="G7" s="8">
        <v>0</v>
      </c>
      <c r="H7" s="88">
        <f t="shared" ref="H7:H12" si="1">SUM(D7:G7)</f>
        <v>6</v>
      </c>
      <c r="I7" s="10"/>
    </row>
    <row r="8" spans="1:9" x14ac:dyDescent="0.2">
      <c r="A8" s="101"/>
      <c r="B8" s="18" t="s">
        <v>11</v>
      </c>
      <c r="C8" s="12"/>
      <c r="D8" s="8">
        <v>0</v>
      </c>
      <c r="E8" s="9">
        <v>0</v>
      </c>
      <c r="F8" s="8">
        <v>0</v>
      </c>
      <c r="G8" s="8">
        <v>0</v>
      </c>
      <c r="H8" s="88">
        <f t="shared" si="1"/>
        <v>0</v>
      </c>
      <c r="I8" s="10"/>
    </row>
    <row r="9" spans="1:9" x14ac:dyDescent="0.2">
      <c r="A9" s="101"/>
      <c r="B9" s="18" t="s">
        <v>59</v>
      </c>
      <c r="C9" s="12"/>
      <c r="D9" s="88">
        <v>33</v>
      </c>
      <c r="E9" s="9">
        <v>4</v>
      </c>
      <c r="F9" s="88">
        <v>9</v>
      </c>
      <c r="G9" s="88">
        <v>0</v>
      </c>
      <c r="H9" s="88">
        <f t="shared" si="1"/>
        <v>46</v>
      </c>
      <c r="I9" s="10"/>
    </row>
    <row r="10" spans="1:9" x14ac:dyDescent="0.2">
      <c r="A10" s="101"/>
      <c r="B10" s="18" t="s">
        <v>12</v>
      </c>
      <c r="C10" s="12"/>
      <c r="D10" s="8">
        <v>9</v>
      </c>
      <c r="E10" s="9">
        <v>9</v>
      </c>
      <c r="F10" s="8">
        <v>2</v>
      </c>
      <c r="G10" s="8">
        <v>0</v>
      </c>
      <c r="H10" s="88">
        <f t="shared" si="1"/>
        <v>20</v>
      </c>
      <c r="I10" s="10"/>
    </row>
    <row r="11" spans="1:9" x14ac:dyDescent="0.2">
      <c r="A11" s="101"/>
      <c r="B11" s="18" t="s">
        <v>13</v>
      </c>
      <c r="C11" s="12"/>
      <c r="D11" s="8">
        <v>3</v>
      </c>
      <c r="E11" s="9">
        <v>2</v>
      </c>
      <c r="F11" s="8">
        <v>0</v>
      </c>
      <c r="G11" s="8">
        <v>0</v>
      </c>
      <c r="H11" s="88">
        <f t="shared" si="1"/>
        <v>5</v>
      </c>
      <c r="I11" s="10"/>
    </row>
    <row r="12" spans="1:9" x14ac:dyDescent="0.2">
      <c r="A12" s="101"/>
      <c r="B12" s="19" t="s">
        <v>14</v>
      </c>
      <c r="C12" s="12"/>
      <c r="D12" s="8">
        <f>D6+D7+D8+D9</f>
        <v>134</v>
      </c>
      <c r="E12" s="88">
        <f t="shared" ref="E12:G12" si="2">E6+E7+E8+E9</f>
        <v>29</v>
      </c>
      <c r="F12" s="88">
        <f t="shared" si="2"/>
        <v>22</v>
      </c>
      <c r="G12" s="88">
        <f t="shared" si="2"/>
        <v>0</v>
      </c>
      <c r="H12" s="88">
        <f t="shared" si="1"/>
        <v>185</v>
      </c>
      <c r="I12" s="10"/>
    </row>
    <row r="13" spans="1:9" x14ac:dyDescent="0.2">
      <c r="A13" s="102"/>
      <c r="B13" s="20" t="s">
        <v>15</v>
      </c>
      <c r="C13" s="12"/>
      <c r="D13" s="21">
        <f>D12/D2</f>
        <v>1.7179487179487178</v>
      </c>
      <c r="E13" s="21">
        <f t="shared" ref="E13:H13" si="3">E12/E2</f>
        <v>0.93548387096774188</v>
      </c>
      <c r="F13" s="21">
        <f t="shared" si="3"/>
        <v>1.375</v>
      </c>
      <c r="G13" s="21" t="e">
        <f t="shared" si="3"/>
        <v>#DIV/0!</v>
      </c>
      <c r="H13" s="21">
        <f t="shared" si="3"/>
        <v>1.48</v>
      </c>
      <c r="I13" s="10"/>
    </row>
    <row r="14" spans="1:9" x14ac:dyDescent="0.2">
      <c r="A14" s="22"/>
      <c r="B14" s="14"/>
      <c r="C14" s="12"/>
      <c r="D14" s="15"/>
      <c r="E14" s="15"/>
      <c r="F14" s="15"/>
      <c r="G14" s="15"/>
      <c r="H14" s="16"/>
      <c r="I14" s="10"/>
    </row>
    <row r="15" spans="1:9" x14ac:dyDescent="0.2">
      <c r="A15" s="100" t="s">
        <v>16</v>
      </c>
      <c r="B15" s="17" t="s">
        <v>9</v>
      </c>
      <c r="C15" s="12"/>
      <c r="D15" s="8">
        <v>30</v>
      </c>
      <c r="E15" s="9">
        <v>16</v>
      </c>
      <c r="F15" s="8">
        <v>16</v>
      </c>
      <c r="G15" s="8">
        <v>2</v>
      </c>
      <c r="H15" s="8">
        <f>SUM(D15:G15)</f>
        <v>64</v>
      </c>
      <c r="I15" s="10"/>
    </row>
    <row r="16" spans="1:9" x14ac:dyDescent="0.2">
      <c r="A16" s="101"/>
      <c r="B16" s="17" t="s">
        <v>10</v>
      </c>
      <c r="C16" s="12"/>
      <c r="D16" s="8">
        <v>35</v>
      </c>
      <c r="E16" s="9">
        <v>25</v>
      </c>
      <c r="F16" s="8">
        <v>0</v>
      </c>
      <c r="G16" s="8">
        <v>0</v>
      </c>
      <c r="H16" s="88">
        <f t="shared" ref="H16:H20" si="4">SUM(D16:G16)</f>
        <v>60</v>
      </c>
      <c r="I16" s="10"/>
    </row>
    <row r="17" spans="1:9" x14ac:dyDescent="0.2">
      <c r="A17" s="101"/>
      <c r="B17" s="18" t="s">
        <v>11</v>
      </c>
      <c r="C17" s="12"/>
      <c r="D17" s="8">
        <v>9</v>
      </c>
      <c r="E17" s="9">
        <v>8</v>
      </c>
      <c r="F17" s="8">
        <v>1</v>
      </c>
      <c r="G17" s="8">
        <v>0</v>
      </c>
      <c r="H17" s="88">
        <f t="shared" si="4"/>
        <v>18</v>
      </c>
      <c r="I17" s="10"/>
    </row>
    <row r="18" spans="1:9" x14ac:dyDescent="0.2">
      <c r="A18" s="101"/>
      <c r="B18" s="18" t="s">
        <v>12</v>
      </c>
      <c r="C18" s="12"/>
      <c r="D18" s="8">
        <v>6</v>
      </c>
      <c r="E18" s="9">
        <v>2</v>
      </c>
      <c r="F18" s="8">
        <v>3</v>
      </c>
      <c r="G18" s="8">
        <v>0</v>
      </c>
      <c r="H18" s="88">
        <f t="shared" si="4"/>
        <v>11</v>
      </c>
      <c r="I18" s="10"/>
    </row>
    <row r="19" spans="1:9" x14ac:dyDescent="0.2">
      <c r="A19" s="101"/>
      <c r="B19" s="18" t="s">
        <v>13</v>
      </c>
      <c r="C19" s="12"/>
      <c r="D19" s="8">
        <v>0</v>
      </c>
      <c r="E19" s="9">
        <v>0</v>
      </c>
      <c r="F19" s="8">
        <v>0</v>
      </c>
      <c r="G19" s="8">
        <v>0</v>
      </c>
      <c r="H19" s="88">
        <f t="shared" si="4"/>
        <v>0</v>
      </c>
      <c r="I19" s="10"/>
    </row>
    <row r="20" spans="1:9" x14ac:dyDescent="0.2">
      <c r="A20" s="101"/>
      <c r="B20" s="19" t="s">
        <v>14</v>
      </c>
      <c r="C20" s="12"/>
      <c r="D20" s="8">
        <f>D15+D16+D17</f>
        <v>74</v>
      </c>
      <c r="E20" s="88">
        <f t="shared" ref="E20:G20" si="5">E15+E16+E17</f>
        <v>49</v>
      </c>
      <c r="F20" s="88">
        <f t="shared" si="5"/>
        <v>17</v>
      </c>
      <c r="G20" s="88">
        <f t="shared" si="5"/>
        <v>2</v>
      </c>
      <c r="H20" s="88">
        <f t="shared" si="4"/>
        <v>142</v>
      </c>
      <c r="I20" s="10"/>
    </row>
    <row r="21" spans="1:9" x14ac:dyDescent="0.2">
      <c r="A21" s="102"/>
      <c r="B21" s="20" t="s">
        <v>15</v>
      </c>
      <c r="C21" s="12"/>
      <c r="D21" s="21">
        <f>D20/D3</f>
        <v>0.87058823529411766</v>
      </c>
      <c r="E21" s="21">
        <f t="shared" ref="E21:G21" si="6">E20/E3</f>
        <v>0.98</v>
      </c>
      <c r="F21" s="21">
        <f t="shared" si="6"/>
        <v>0.85</v>
      </c>
      <c r="G21" s="21" t="e">
        <f t="shared" si="6"/>
        <v>#DIV/0!</v>
      </c>
      <c r="H21" s="21">
        <f>H20/H3</f>
        <v>0.91612903225806452</v>
      </c>
      <c r="I21" s="10"/>
    </row>
    <row r="22" spans="1:9" x14ac:dyDescent="0.2">
      <c r="A22" s="22"/>
      <c r="B22" s="14"/>
      <c r="C22" s="12"/>
      <c r="D22" s="15"/>
      <c r="E22" s="15"/>
      <c r="F22" s="15"/>
      <c r="G22" s="15"/>
      <c r="H22" s="16"/>
      <c r="I22" s="10"/>
    </row>
    <row r="23" spans="1:9" x14ac:dyDescent="0.2">
      <c r="A23" s="8" t="s">
        <v>17</v>
      </c>
      <c r="B23" s="18" t="s">
        <v>18</v>
      </c>
      <c r="C23" s="12"/>
      <c r="D23" s="8"/>
      <c r="E23" s="9"/>
      <c r="F23" s="8"/>
      <c r="G23" s="8"/>
      <c r="H23" s="8"/>
      <c r="I23" s="10"/>
    </row>
    <row r="24" spans="1:9" x14ac:dyDescent="0.2">
      <c r="A24" s="23"/>
      <c r="B24" s="14"/>
      <c r="C24" s="12"/>
      <c r="D24" s="15"/>
      <c r="E24" s="15"/>
      <c r="F24" s="15"/>
      <c r="G24" s="15"/>
      <c r="H24" s="16"/>
      <c r="I24" s="10"/>
    </row>
    <row r="25" spans="1:9" x14ac:dyDescent="0.2">
      <c r="A25" s="24" t="s">
        <v>4</v>
      </c>
      <c r="B25" s="19" t="s">
        <v>15</v>
      </c>
      <c r="C25" s="12"/>
      <c r="D25" s="95">
        <f>(H12+H20)/H4</f>
        <v>1.1678571428571429</v>
      </c>
      <c r="E25" s="96"/>
      <c r="F25" s="96"/>
      <c r="G25" s="96"/>
      <c r="H25" s="97"/>
      <c r="I25" s="10"/>
    </row>
    <row r="26" spans="1:9" x14ac:dyDescent="0.2">
      <c r="I26" s="10"/>
    </row>
    <row r="27" spans="1:9" x14ac:dyDescent="0.2">
      <c r="I27" s="10"/>
    </row>
    <row r="28" spans="1:9" x14ac:dyDescent="0.2">
      <c r="B28" s="98" t="s">
        <v>19</v>
      </c>
      <c r="C28" s="98"/>
      <c r="D28" s="98"/>
      <c r="E28" s="98"/>
      <c r="F28" s="98"/>
      <c r="I28" s="10"/>
    </row>
    <row r="29" spans="1:9" x14ac:dyDescent="0.2">
      <c r="A29" s="17"/>
      <c r="B29" s="99" t="s">
        <v>20</v>
      </c>
      <c r="C29" s="90"/>
      <c r="D29" s="90"/>
      <c r="E29" s="28"/>
      <c r="F29" s="28" t="s">
        <v>4</v>
      </c>
      <c r="I29" s="10"/>
    </row>
    <row r="30" spans="1:9" x14ac:dyDescent="0.2">
      <c r="A30" s="91" t="s">
        <v>21</v>
      </c>
      <c r="B30" s="90" t="s">
        <v>22</v>
      </c>
      <c r="C30" s="90"/>
      <c r="D30" s="90"/>
      <c r="E30" s="17"/>
      <c r="F30" s="17">
        <v>0</v>
      </c>
      <c r="I30" s="10"/>
    </row>
    <row r="31" spans="1:9" x14ac:dyDescent="0.2">
      <c r="A31" s="91"/>
      <c r="B31" s="92" t="s">
        <v>23</v>
      </c>
      <c r="C31" s="93"/>
      <c r="D31" s="94"/>
      <c r="E31" s="17"/>
      <c r="F31" s="17">
        <v>0</v>
      </c>
      <c r="I31" s="10"/>
    </row>
    <row r="32" spans="1:9" x14ac:dyDescent="0.2">
      <c r="A32" s="91"/>
      <c r="B32" s="30" t="s">
        <v>24</v>
      </c>
      <c r="C32" s="31"/>
      <c r="D32" s="32"/>
      <c r="E32" s="17"/>
      <c r="F32" s="17">
        <v>0</v>
      </c>
      <c r="I32" s="10"/>
    </row>
    <row r="33" spans="1:18" x14ac:dyDescent="0.2">
      <c r="A33" s="91"/>
      <c r="B33" s="90" t="s">
        <v>25</v>
      </c>
      <c r="C33" s="90"/>
      <c r="D33" s="90"/>
      <c r="E33" s="17"/>
      <c r="F33" s="17">
        <v>0</v>
      </c>
    </row>
    <row r="34" spans="1:18" x14ac:dyDescent="0.2">
      <c r="A34" s="91"/>
      <c r="B34" s="92" t="s">
        <v>26</v>
      </c>
      <c r="C34" s="93"/>
      <c r="D34" s="94"/>
      <c r="E34" s="17"/>
      <c r="F34" s="17">
        <v>1</v>
      </c>
    </row>
    <row r="35" spans="1:18" x14ac:dyDescent="0.2">
      <c r="A35" s="91"/>
      <c r="B35" s="90" t="s">
        <v>27</v>
      </c>
      <c r="C35" s="90"/>
      <c r="D35" s="90"/>
      <c r="E35" s="17"/>
      <c r="F35" s="17">
        <v>19</v>
      </c>
    </row>
    <row r="36" spans="1:18" s="26" customFormat="1" x14ac:dyDescent="0.2">
      <c r="A36" s="17"/>
      <c r="B36" s="90"/>
      <c r="C36" s="90"/>
      <c r="D36" s="90"/>
      <c r="E36" s="28" t="s">
        <v>4</v>
      </c>
      <c r="F36" s="28">
        <f>SUM(F30:F35)</f>
        <v>20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 t="s">
        <v>28</v>
      </c>
      <c r="B37" s="90" t="s">
        <v>22</v>
      </c>
      <c r="C37" s="90"/>
      <c r="D37" s="90"/>
      <c r="E37" s="17"/>
      <c r="F37" s="17">
        <v>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23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0" t="s">
        <v>24</v>
      </c>
      <c r="C39" s="90"/>
      <c r="D39" s="90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25</v>
      </c>
      <c r="C40" s="93"/>
      <c r="D40" s="94"/>
      <c r="E40" s="17"/>
      <c r="F40" s="17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2" t="s">
        <v>26</v>
      </c>
      <c r="C41" s="93"/>
      <c r="D41" s="94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91"/>
      <c r="B42" s="90" t="s">
        <v>27</v>
      </c>
      <c r="C42" s="90"/>
      <c r="D42" s="90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">
      <c r="A43" s="17"/>
      <c r="B43" s="90"/>
      <c r="C43" s="90"/>
      <c r="D43" s="90"/>
      <c r="E43" s="28" t="s">
        <v>4</v>
      </c>
      <c r="F43" s="28">
        <f>SUM(F37:F42)</f>
        <v>11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24">
    <mergeCell ref="A15:A21"/>
    <mergeCell ref="A1:B1"/>
    <mergeCell ref="A2:B2"/>
    <mergeCell ref="A3:B3"/>
    <mergeCell ref="A4:B4"/>
    <mergeCell ref="A6:A13"/>
    <mergeCell ref="D25:H25"/>
    <mergeCell ref="B28:F28"/>
    <mergeCell ref="B29:D29"/>
    <mergeCell ref="A30:A35"/>
    <mergeCell ref="B30:D30"/>
    <mergeCell ref="B31:D31"/>
    <mergeCell ref="B33:D33"/>
    <mergeCell ref="B34:D34"/>
    <mergeCell ref="B35:D35"/>
    <mergeCell ref="B43:D43"/>
    <mergeCell ref="B36:D36"/>
    <mergeCell ref="A37:A42"/>
    <mergeCell ref="B37:D37"/>
    <mergeCell ref="B38:D38"/>
    <mergeCell ref="B39:D39"/>
    <mergeCell ref="B40:D40"/>
    <mergeCell ref="B41:D41"/>
    <mergeCell ref="B42:D42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workbookViewId="0">
      <selection activeCell="F29" sqref="F29:F42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/>
      <c r="E2" s="9"/>
      <c r="F2" s="8"/>
      <c r="G2" s="8"/>
      <c r="H2" s="8"/>
      <c r="I2" s="10"/>
    </row>
    <row r="3" spans="1:9" x14ac:dyDescent="0.2">
      <c r="A3" s="98" t="s">
        <v>6</v>
      </c>
      <c r="B3" s="98"/>
      <c r="C3" s="12"/>
      <c r="D3" s="8"/>
      <c r="E3" s="9"/>
      <c r="F3" s="8"/>
      <c r="G3" s="8"/>
      <c r="H3" s="8"/>
      <c r="I3" s="10"/>
    </row>
    <row r="4" spans="1:9" x14ac:dyDescent="0.2">
      <c r="A4" s="104" t="s">
        <v>7</v>
      </c>
      <c r="B4" s="105"/>
      <c r="C4" s="12"/>
      <c r="D4" s="8"/>
      <c r="E4" s="8"/>
      <c r="F4" s="8"/>
      <c r="G4" s="8"/>
      <c r="H4" s="8"/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/>
      <c r="E6" s="9"/>
      <c r="F6" s="8"/>
      <c r="G6" s="8"/>
      <c r="H6" s="8"/>
      <c r="I6" s="10"/>
    </row>
    <row r="7" spans="1:9" x14ac:dyDescent="0.2">
      <c r="A7" s="101"/>
      <c r="B7" s="17" t="s">
        <v>10</v>
      </c>
      <c r="C7" s="12"/>
      <c r="D7" s="8"/>
      <c r="E7" s="9"/>
      <c r="F7" s="8"/>
      <c r="G7" s="8"/>
      <c r="H7" s="8"/>
      <c r="I7" s="10"/>
    </row>
    <row r="8" spans="1:9" x14ac:dyDescent="0.2">
      <c r="A8" s="101"/>
      <c r="B8" s="18" t="s">
        <v>11</v>
      </c>
      <c r="C8" s="12"/>
      <c r="D8" s="8"/>
      <c r="E8" s="9"/>
      <c r="F8" s="8"/>
      <c r="G8" s="8"/>
      <c r="H8" s="8"/>
      <c r="I8" s="10"/>
    </row>
    <row r="9" spans="1:9" x14ac:dyDescent="0.2">
      <c r="A9" s="101"/>
      <c r="B9" s="18" t="s">
        <v>12</v>
      </c>
      <c r="C9" s="12"/>
      <c r="D9" s="8"/>
      <c r="E9" s="9"/>
      <c r="F9" s="8"/>
      <c r="G9" s="8"/>
      <c r="H9" s="8"/>
      <c r="I9" s="10"/>
    </row>
    <row r="10" spans="1:9" x14ac:dyDescent="0.2">
      <c r="A10" s="101"/>
      <c r="B10" s="18" t="s">
        <v>13</v>
      </c>
      <c r="C10" s="12"/>
      <c r="D10" s="8"/>
      <c r="E10" s="9"/>
      <c r="F10" s="8"/>
      <c r="G10" s="8"/>
      <c r="H10" s="8"/>
      <c r="I10" s="10"/>
    </row>
    <row r="11" spans="1:9" x14ac:dyDescent="0.2">
      <c r="A11" s="101"/>
      <c r="B11" s="19" t="s">
        <v>14</v>
      </c>
      <c r="C11" s="12"/>
      <c r="D11" s="8"/>
      <c r="E11" s="8"/>
      <c r="F11" s="8"/>
      <c r="G11" s="8"/>
      <c r="H11" s="8"/>
      <c r="I11" s="10"/>
    </row>
    <row r="12" spans="1:9" x14ac:dyDescent="0.2">
      <c r="A12" s="102"/>
      <c r="B12" s="20" t="s">
        <v>15</v>
      </c>
      <c r="C12" s="12"/>
      <c r="D12" s="21"/>
      <c r="E12" s="21"/>
      <c r="F12" s="21"/>
      <c r="G12" s="21"/>
      <c r="H12" s="21"/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/>
      <c r="E14" s="9"/>
      <c r="F14" s="8"/>
      <c r="G14" s="8"/>
      <c r="H14" s="8"/>
      <c r="I14" s="10"/>
    </row>
    <row r="15" spans="1:9" x14ac:dyDescent="0.2">
      <c r="A15" s="101"/>
      <c r="B15" s="17" t="s">
        <v>10</v>
      </c>
      <c r="C15" s="12"/>
      <c r="D15" s="8"/>
      <c r="E15" s="9"/>
      <c r="F15" s="8"/>
      <c r="G15" s="8"/>
      <c r="H15" s="8"/>
      <c r="I15" s="10"/>
    </row>
    <row r="16" spans="1:9" x14ac:dyDescent="0.2">
      <c r="A16" s="101"/>
      <c r="B16" s="18" t="s">
        <v>11</v>
      </c>
      <c r="C16" s="12"/>
      <c r="D16" s="8"/>
      <c r="E16" s="9"/>
      <c r="F16" s="8"/>
      <c r="G16" s="8"/>
      <c r="H16" s="8"/>
      <c r="I16" s="10"/>
    </row>
    <row r="17" spans="1:9" x14ac:dyDescent="0.2">
      <c r="A17" s="101"/>
      <c r="B17" s="18" t="s">
        <v>12</v>
      </c>
      <c r="C17" s="12"/>
      <c r="D17" s="8"/>
      <c r="E17" s="9"/>
      <c r="F17" s="8"/>
      <c r="G17" s="8"/>
      <c r="H17" s="8"/>
      <c r="I17" s="10"/>
    </row>
    <row r="18" spans="1:9" x14ac:dyDescent="0.2">
      <c r="A18" s="101"/>
      <c r="B18" s="18" t="s">
        <v>13</v>
      </c>
      <c r="C18" s="12"/>
      <c r="D18" s="8"/>
      <c r="E18" s="9"/>
      <c r="F18" s="8"/>
      <c r="G18" s="8"/>
      <c r="H18" s="8"/>
      <c r="I18" s="10"/>
    </row>
    <row r="19" spans="1:9" x14ac:dyDescent="0.2">
      <c r="A19" s="101"/>
      <c r="B19" s="19" t="s">
        <v>14</v>
      </c>
      <c r="C19" s="12"/>
      <c r="D19" s="8"/>
      <c r="E19" s="8"/>
      <c r="F19" s="8"/>
      <c r="G19" s="8"/>
      <c r="H19" s="8"/>
      <c r="I19" s="10"/>
    </row>
    <row r="20" spans="1:9" x14ac:dyDescent="0.2">
      <c r="A20" s="102"/>
      <c r="B20" s="20" t="s">
        <v>15</v>
      </c>
      <c r="C20" s="12"/>
      <c r="D20" s="21"/>
      <c r="E20" s="21"/>
      <c r="F20" s="21"/>
      <c r="G20" s="21"/>
      <c r="H20" s="21"/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/>
      <c r="E22" s="9"/>
      <c r="F22" s="8"/>
      <c r="G22" s="8"/>
      <c r="H22" s="8"/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 t="e">
        <f>(H11+H19)/H4</f>
        <v>#DIV/0!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/>
      <c r="I29" s="10"/>
    </row>
    <row r="30" spans="1:9" x14ac:dyDescent="0.2">
      <c r="A30" s="91"/>
      <c r="B30" s="92" t="s">
        <v>23</v>
      </c>
      <c r="C30" s="93"/>
      <c r="D30" s="94"/>
      <c r="E30" s="17"/>
      <c r="F30" s="17"/>
      <c r="I30" s="10"/>
    </row>
    <row r="31" spans="1:9" x14ac:dyDescent="0.2">
      <c r="A31" s="91"/>
      <c r="B31" s="30" t="s">
        <v>24</v>
      </c>
      <c r="C31" s="31"/>
      <c r="D31" s="32"/>
      <c r="E31" s="17"/>
      <c r="F31" s="17"/>
      <c r="I31" s="10"/>
    </row>
    <row r="32" spans="1:9" x14ac:dyDescent="0.2">
      <c r="A32" s="91"/>
      <c r="B32" s="90" t="s">
        <v>25</v>
      </c>
      <c r="C32" s="90"/>
      <c r="D32" s="90"/>
      <c r="E32" s="17"/>
      <c r="F32" s="17"/>
    </row>
    <row r="33" spans="1:18" x14ac:dyDescent="0.2">
      <c r="A33" s="91"/>
      <c r="B33" s="92" t="s">
        <v>26</v>
      </c>
      <c r="C33" s="93"/>
      <c r="D33" s="94"/>
      <c r="E33" s="17"/>
      <c r="F33" s="17"/>
    </row>
    <row r="34" spans="1:18" x14ac:dyDescent="0.2">
      <c r="A34" s="91"/>
      <c r="B34" s="90" t="s">
        <v>27</v>
      </c>
      <c r="C34" s="90"/>
      <c r="D34" s="90"/>
      <c r="E34" s="17"/>
      <c r="F34" s="17"/>
    </row>
    <row r="35" spans="1:18" s="26" customFormat="1" x14ac:dyDescent="0.2">
      <c r="A35" s="17"/>
      <c r="B35" s="90"/>
      <c r="C35" s="90"/>
      <c r="D35" s="90"/>
      <c r="E35" s="28" t="s">
        <v>4</v>
      </c>
      <c r="F35" s="28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/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workbookViewId="0">
      <selection sqref="A1:H280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59</v>
      </c>
      <c r="E2" s="9">
        <v>24</v>
      </c>
      <c r="F2" s="8">
        <v>14</v>
      </c>
      <c r="G2" s="8">
        <v>0</v>
      </c>
      <c r="H2" s="8">
        <f>SUM(D2:G2)</f>
        <v>97</v>
      </c>
      <c r="I2" s="10"/>
    </row>
    <row r="3" spans="1:9" x14ac:dyDescent="0.2">
      <c r="A3" s="98" t="s">
        <v>6</v>
      </c>
      <c r="B3" s="98"/>
      <c r="C3" s="12"/>
      <c r="D3" s="8">
        <v>64</v>
      </c>
      <c r="E3" s="9">
        <v>62</v>
      </c>
      <c r="F3" s="8">
        <v>34</v>
      </c>
      <c r="G3" s="8">
        <v>2</v>
      </c>
      <c r="H3" s="8">
        <f>SUM(D3:G3)</f>
        <v>162</v>
      </c>
      <c r="I3" s="10"/>
    </row>
    <row r="4" spans="1:9" x14ac:dyDescent="0.2">
      <c r="A4" s="104" t="s">
        <v>7</v>
      </c>
      <c r="B4" s="105"/>
      <c r="C4" s="12"/>
      <c r="D4" s="8">
        <f>SUM(D2:D3)</f>
        <v>123</v>
      </c>
      <c r="E4" s="8">
        <f>SUM(E2:E3)</f>
        <v>86</v>
      </c>
      <c r="F4" s="8">
        <f>SUM(F2:F3)</f>
        <v>48</v>
      </c>
      <c r="G4" s="8">
        <f>SUM(G2:G3)</f>
        <v>2</v>
      </c>
      <c r="H4" s="8">
        <f>SUM(H2:H3)</f>
        <v>259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32</v>
      </c>
      <c r="E6" s="9">
        <v>15</v>
      </c>
      <c r="F6" s="8">
        <v>6</v>
      </c>
      <c r="G6" s="8">
        <v>0</v>
      </c>
      <c r="H6" s="8">
        <f>SUM(D6:G6)</f>
        <v>53</v>
      </c>
      <c r="I6" s="10"/>
    </row>
    <row r="7" spans="1:9" x14ac:dyDescent="0.2">
      <c r="A7" s="101"/>
      <c r="B7" s="17" t="s">
        <v>10</v>
      </c>
      <c r="C7" s="12"/>
      <c r="D7" s="8">
        <v>12</v>
      </c>
      <c r="E7" s="9">
        <v>1</v>
      </c>
      <c r="F7" s="8">
        <v>0</v>
      </c>
      <c r="G7" s="8">
        <v>0</v>
      </c>
      <c r="H7" s="8">
        <f t="shared" ref="H7:H11" si="0">SUM(D7:G7)</f>
        <v>13</v>
      </c>
      <c r="I7" s="10"/>
    </row>
    <row r="8" spans="1:9" x14ac:dyDescent="0.2">
      <c r="A8" s="101"/>
      <c r="B8" s="18" t="s">
        <v>11</v>
      </c>
      <c r="C8" s="12"/>
      <c r="D8" s="8">
        <v>1</v>
      </c>
      <c r="E8" s="9">
        <v>5</v>
      </c>
      <c r="F8" s="8">
        <v>0</v>
      </c>
      <c r="G8" s="8">
        <v>0</v>
      </c>
      <c r="H8" s="8">
        <f t="shared" si="0"/>
        <v>6</v>
      </c>
      <c r="I8" s="10"/>
    </row>
    <row r="9" spans="1:9" x14ac:dyDescent="0.2">
      <c r="A9" s="101"/>
      <c r="B9" s="18" t="s">
        <v>12</v>
      </c>
      <c r="C9" s="12"/>
      <c r="D9" s="8">
        <v>22</v>
      </c>
      <c r="E9" s="9">
        <v>10</v>
      </c>
      <c r="F9" s="8">
        <v>0</v>
      </c>
      <c r="G9" s="8">
        <v>0</v>
      </c>
      <c r="H9" s="8">
        <f t="shared" si="0"/>
        <v>32</v>
      </c>
      <c r="I9" s="10"/>
    </row>
    <row r="10" spans="1:9" x14ac:dyDescent="0.2">
      <c r="A10" s="101"/>
      <c r="B10" s="18" t="s">
        <v>13</v>
      </c>
      <c r="C10" s="12"/>
      <c r="D10" s="8">
        <v>0</v>
      </c>
      <c r="E10" s="9">
        <v>0</v>
      </c>
      <c r="F10" s="8">
        <v>0</v>
      </c>
      <c r="G10" s="8">
        <v>0</v>
      </c>
      <c r="H10" s="8">
        <f t="shared" si="0"/>
        <v>0</v>
      </c>
      <c r="I10" s="10"/>
    </row>
    <row r="11" spans="1:9" x14ac:dyDescent="0.2">
      <c r="A11" s="101"/>
      <c r="B11" s="19" t="s">
        <v>14</v>
      </c>
      <c r="C11" s="12"/>
      <c r="D11" s="8">
        <f>D6+D7+D8</f>
        <v>45</v>
      </c>
      <c r="E11" s="8">
        <f t="shared" ref="E11:G11" si="1">E6+E7+E8</f>
        <v>21</v>
      </c>
      <c r="F11" s="8">
        <f t="shared" si="1"/>
        <v>6</v>
      </c>
      <c r="G11" s="8">
        <f t="shared" si="1"/>
        <v>0</v>
      </c>
      <c r="H11" s="8">
        <f t="shared" si="0"/>
        <v>72</v>
      </c>
      <c r="I11" s="10"/>
    </row>
    <row r="12" spans="1:9" x14ac:dyDescent="0.2">
      <c r="A12" s="102"/>
      <c r="B12" s="20" t="s">
        <v>15</v>
      </c>
      <c r="C12" s="12"/>
      <c r="D12" s="21">
        <f>D11/D2</f>
        <v>0.76271186440677963</v>
      </c>
      <c r="E12" s="21">
        <f t="shared" ref="E12:H12" si="2">E11/E2</f>
        <v>0.875</v>
      </c>
      <c r="F12" s="21">
        <f t="shared" si="2"/>
        <v>0.42857142857142855</v>
      </c>
      <c r="G12" s="21" t="e">
        <f t="shared" si="2"/>
        <v>#DIV/0!</v>
      </c>
      <c r="H12" s="21">
        <f t="shared" si="2"/>
        <v>0.74226804123711343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24</v>
      </c>
      <c r="E14" s="9">
        <v>33</v>
      </c>
      <c r="F14" s="8">
        <v>11</v>
      </c>
      <c r="G14" s="8">
        <v>0</v>
      </c>
      <c r="H14" s="8">
        <f>SUM(D14:G14)</f>
        <v>68</v>
      </c>
      <c r="I14" s="10"/>
    </row>
    <row r="15" spans="1:9" x14ac:dyDescent="0.2">
      <c r="A15" s="101"/>
      <c r="B15" s="17" t="s">
        <v>10</v>
      </c>
      <c r="C15" s="12"/>
      <c r="D15" s="8">
        <v>30</v>
      </c>
      <c r="E15" s="9">
        <v>22</v>
      </c>
      <c r="F15" s="8">
        <v>3</v>
      </c>
      <c r="G15" s="8">
        <v>2</v>
      </c>
      <c r="H15" s="8">
        <f t="shared" ref="H15:H18" si="3">SUM(D15:G15)</f>
        <v>57</v>
      </c>
      <c r="I15" s="10"/>
    </row>
    <row r="16" spans="1:9" x14ac:dyDescent="0.2">
      <c r="A16" s="101"/>
      <c r="B16" s="18" t="s">
        <v>11</v>
      </c>
      <c r="C16" s="12"/>
      <c r="D16" s="8">
        <v>5</v>
      </c>
      <c r="E16" s="9">
        <v>8</v>
      </c>
      <c r="F16" s="8">
        <v>0</v>
      </c>
      <c r="G16" s="8">
        <v>0</v>
      </c>
      <c r="H16" s="8">
        <f t="shared" si="3"/>
        <v>13</v>
      </c>
      <c r="I16" s="10"/>
    </row>
    <row r="17" spans="1:9" x14ac:dyDescent="0.2">
      <c r="A17" s="101"/>
      <c r="B17" s="18" t="s">
        <v>12</v>
      </c>
      <c r="C17" s="12"/>
      <c r="D17" s="8">
        <v>8</v>
      </c>
      <c r="E17" s="9">
        <v>5</v>
      </c>
      <c r="F17" s="8">
        <v>1</v>
      </c>
      <c r="G17" s="8">
        <v>0</v>
      </c>
      <c r="H17" s="8">
        <f t="shared" si="3"/>
        <v>14</v>
      </c>
      <c r="I17" s="10"/>
    </row>
    <row r="18" spans="1:9" x14ac:dyDescent="0.2">
      <c r="A18" s="101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8">
        <f t="shared" si="3"/>
        <v>0</v>
      </c>
      <c r="I18" s="10"/>
    </row>
    <row r="19" spans="1:9" x14ac:dyDescent="0.2">
      <c r="A19" s="101"/>
      <c r="B19" s="19" t="s">
        <v>14</v>
      </c>
      <c r="C19" s="12"/>
      <c r="D19" s="8">
        <f>D14+D15+D16</f>
        <v>59</v>
      </c>
      <c r="E19" s="8">
        <f t="shared" ref="E19:H19" si="4">E14+E15+E16</f>
        <v>63</v>
      </c>
      <c r="F19" s="8">
        <f t="shared" si="4"/>
        <v>14</v>
      </c>
      <c r="G19" s="8">
        <f t="shared" si="4"/>
        <v>2</v>
      </c>
      <c r="H19" s="8">
        <f t="shared" si="4"/>
        <v>138</v>
      </c>
      <c r="I19" s="10"/>
    </row>
    <row r="20" spans="1:9" x14ac:dyDescent="0.2">
      <c r="A20" s="102"/>
      <c r="B20" s="20" t="s">
        <v>15</v>
      </c>
      <c r="C20" s="12"/>
      <c r="D20" s="21">
        <f>D19/D3</f>
        <v>0.921875</v>
      </c>
      <c r="E20" s="21">
        <f t="shared" ref="E20:G20" si="5">E19/E3</f>
        <v>1.0161290322580645</v>
      </c>
      <c r="F20" s="21">
        <f t="shared" si="5"/>
        <v>0.41176470588235292</v>
      </c>
      <c r="G20" s="21">
        <f t="shared" si="5"/>
        <v>1</v>
      </c>
      <c r="H20" s="21">
        <f>H19/H3</f>
        <v>0.85185185185185186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/>
      <c r="E22" s="9"/>
      <c r="F22" s="8"/>
      <c r="G22" s="8"/>
      <c r="H22" s="8"/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0.81081081081081086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3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>
        <v>1</v>
      </c>
      <c r="I30" s="10"/>
    </row>
    <row r="31" spans="1:9" x14ac:dyDescent="0.2">
      <c r="A31" s="91"/>
      <c r="B31" s="30" t="s">
        <v>24</v>
      </c>
      <c r="C31" s="31"/>
      <c r="D31" s="32"/>
      <c r="E31" s="17"/>
      <c r="F31" s="17">
        <v>0</v>
      </c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23</v>
      </c>
    </row>
    <row r="33" spans="1:18" x14ac:dyDescent="0.2">
      <c r="A33" s="91"/>
      <c r="B33" s="92" t="s">
        <v>26</v>
      </c>
      <c r="C33" s="93"/>
      <c r="D33" s="94"/>
      <c r="E33" s="17"/>
      <c r="F33" s="17">
        <v>0</v>
      </c>
    </row>
    <row r="34" spans="1:18" x14ac:dyDescent="0.2">
      <c r="A34" s="91"/>
      <c r="B34" s="90" t="s">
        <v>27</v>
      </c>
      <c r="C34" s="90"/>
      <c r="D34" s="90"/>
      <c r="E34" s="17"/>
      <c r="F34" s="17">
        <v>5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32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14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19" workbookViewId="0">
      <selection activeCell="F33" sqref="F3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50</v>
      </c>
      <c r="E2" s="9">
        <v>15</v>
      </c>
      <c r="F2" s="8">
        <v>21</v>
      </c>
      <c r="G2" s="8">
        <v>0</v>
      </c>
      <c r="H2" s="8">
        <f>SUM(D2:G2)</f>
        <v>86</v>
      </c>
      <c r="I2" s="10"/>
    </row>
    <row r="3" spans="1:9" x14ac:dyDescent="0.2">
      <c r="A3" s="98" t="s">
        <v>6</v>
      </c>
      <c r="B3" s="98"/>
      <c r="C3" s="12"/>
      <c r="D3" s="8">
        <v>60</v>
      </c>
      <c r="E3" s="9">
        <v>50</v>
      </c>
      <c r="F3" s="8">
        <v>23</v>
      </c>
      <c r="G3" s="8">
        <v>2</v>
      </c>
      <c r="H3" s="29">
        <f>SUM(D3:G3)</f>
        <v>135</v>
      </c>
      <c r="I3" s="10"/>
    </row>
    <row r="4" spans="1:9" x14ac:dyDescent="0.2">
      <c r="A4" s="104" t="s">
        <v>7</v>
      </c>
      <c r="B4" s="105"/>
      <c r="C4" s="12"/>
      <c r="D4" s="8">
        <f>D2+D3</f>
        <v>110</v>
      </c>
      <c r="E4" s="29">
        <f t="shared" ref="E4:H4" si="0">E2+E3</f>
        <v>65</v>
      </c>
      <c r="F4" s="29">
        <f t="shared" si="0"/>
        <v>44</v>
      </c>
      <c r="G4" s="29">
        <f t="shared" si="0"/>
        <v>2</v>
      </c>
      <c r="H4" s="29">
        <f t="shared" si="0"/>
        <v>221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25</v>
      </c>
      <c r="E6" s="9">
        <v>5</v>
      </c>
      <c r="F6" s="8">
        <v>9</v>
      </c>
      <c r="G6" s="8">
        <v>0</v>
      </c>
      <c r="H6" s="8">
        <f>SUM(D6:G6)</f>
        <v>39</v>
      </c>
      <c r="I6" s="10"/>
    </row>
    <row r="7" spans="1:9" x14ac:dyDescent="0.2">
      <c r="A7" s="101"/>
      <c r="B7" s="17" t="s">
        <v>10</v>
      </c>
      <c r="C7" s="12"/>
      <c r="D7" s="8">
        <v>7</v>
      </c>
      <c r="E7" s="9">
        <v>0</v>
      </c>
      <c r="F7" s="8">
        <v>0</v>
      </c>
      <c r="G7" s="8">
        <v>0</v>
      </c>
      <c r="H7" s="29">
        <f t="shared" ref="H7:H10" si="1">SUM(D7:G7)</f>
        <v>7</v>
      </c>
      <c r="I7" s="10"/>
    </row>
    <row r="8" spans="1:9" x14ac:dyDescent="0.2">
      <c r="A8" s="101"/>
      <c r="B8" s="18" t="s">
        <v>11</v>
      </c>
      <c r="C8" s="12"/>
      <c r="D8" s="8">
        <v>6</v>
      </c>
      <c r="E8" s="9">
        <v>3</v>
      </c>
      <c r="F8" s="8">
        <v>0</v>
      </c>
      <c r="G8" s="8">
        <v>0</v>
      </c>
      <c r="H8" s="29">
        <f t="shared" si="1"/>
        <v>9</v>
      </c>
      <c r="I8" s="10"/>
    </row>
    <row r="9" spans="1:9" x14ac:dyDescent="0.2">
      <c r="A9" s="101"/>
      <c r="B9" s="18" t="s">
        <v>12</v>
      </c>
      <c r="C9" s="12"/>
      <c r="D9" s="8">
        <v>16</v>
      </c>
      <c r="E9" s="9">
        <v>10</v>
      </c>
      <c r="F9" s="8">
        <v>2</v>
      </c>
      <c r="G9" s="8">
        <v>0</v>
      </c>
      <c r="H9" s="29">
        <f t="shared" si="1"/>
        <v>28</v>
      </c>
      <c r="I9" s="10"/>
    </row>
    <row r="10" spans="1:9" x14ac:dyDescent="0.2">
      <c r="A10" s="101"/>
      <c r="B10" s="18" t="s">
        <v>13</v>
      </c>
      <c r="C10" s="12"/>
      <c r="D10" s="8">
        <v>0</v>
      </c>
      <c r="E10" s="9">
        <v>0</v>
      </c>
      <c r="F10" s="8">
        <v>0</v>
      </c>
      <c r="G10" s="8">
        <v>0</v>
      </c>
      <c r="H10" s="29">
        <f t="shared" si="1"/>
        <v>0</v>
      </c>
      <c r="I10" s="10"/>
    </row>
    <row r="11" spans="1:9" x14ac:dyDescent="0.2">
      <c r="A11" s="101"/>
      <c r="B11" s="19" t="s">
        <v>14</v>
      </c>
      <c r="C11" s="12"/>
      <c r="D11" s="8">
        <f>D6+D7+D8</f>
        <v>38</v>
      </c>
      <c r="E11" s="29">
        <f t="shared" ref="E11:G11" si="2">E6+E7+E8</f>
        <v>8</v>
      </c>
      <c r="F11" s="29">
        <f t="shared" si="2"/>
        <v>9</v>
      </c>
      <c r="G11" s="29">
        <f t="shared" si="2"/>
        <v>0</v>
      </c>
      <c r="H11" s="29">
        <f>H6+H7+H8</f>
        <v>55</v>
      </c>
      <c r="I11" s="10"/>
    </row>
    <row r="12" spans="1:9" x14ac:dyDescent="0.2">
      <c r="A12" s="102"/>
      <c r="B12" s="20" t="s">
        <v>15</v>
      </c>
      <c r="C12" s="12"/>
      <c r="D12" s="21">
        <f>D11/D2</f>
        <v>0.76</v>
      </c>
      <c r="E12" s="21">
        <f t="shared" ref="E12:H12" si="3">E11/E2</f>
        <v>0.53333333333333333</v>
      </c>
      <c r="F12" s="21">
        <f t="shared" si="3"/>
        <v>0.42857142857142855</v>
      </c>
      <c r="G12" s="21" t="e">
        <f t="shared" si="3"/>
        <v>#DIV/0!</v>
      </c>
      <c r="H12" s="21">
        <f t="shared" si="3"/>
        <v>0.63953488372093026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29</v>
      </c>
      <c r="E14" s="9">
        <v>28</v>
      </c>
      <c r="F14" s="8">
        <v>17</v>
      </c>
      <c r="G14" s="8">
        <v>0</v>
      </c>
      <c r="H14" s="8">
        <f>SUM(D14:G14)</f>
        <v>74</v>
      </c>
      <c r="I14" s="10"/>
    </row>
    <row r="15" spans="1:9" x14ac:dyDescent="0.2">
      <c r="A15" s="101"/>
      <c r="B15" s="17" t="s">
        <v>10</v>
      </c>
      <c r="C15" s="12"/>
      <c r="D15" s="8">
        <v>26</v>
      </c>
      <c r="E15" s="9">
        <v>14</v>
      </c>
      <c r="F15" s="8">
        <v>0</v>
      </c>
      <c r="G15" s="8">
        <v>2</v>
      </c>
      <c r="H15" s="29">
        <f t="shared" ref="H15:H18" si="4">SUM(D15:G15)</f>
        <v>42</v>
      </c>
      <c r="I15" s="10"/>
    </row>
    <row r="16" spans="1:9" x14ac:dyDescent="0.2">
      <c r="A16" s="101"/>
      <c r="B16" s="18" t="s">
        <v>11</v>
      </c>
      <c r="C16" s="12"/>
      <c r="D16" s="8">
        <v>7</v>
      </c>
      <c r="E16" s="9">
        <v>6</v>
      </c>
      <c r="F16" s="8">
        <v>4</v>
      </c>
      <c r="G16" s="8">
        <v>0</v>
      </c>
      <c r="H16" s="29">
        <f t="shared" si="4"/>
        <v>17</v>
      </c>
      <c r="I16" s="10"/>
    </row>
    <row r="17" spans="1:9" x14ac:dyDescent="0.2">
      <c r="A17" s="101"/>
      <c r="B17" s="18" t="s">
        <v>12</v>
      </c>
      <c r="C17" s="12"/>
      <c r="D17" s="8">
        <v>5</v>
      </c>
      <c r="E17" s="9">
        <v>5</v>
      </c>
      <c r="F17" s="8">
        <v>1</v>
      </c>
      <c r="G17" s="8">
        <v>0</v>
      </c>
      <c r="H17" s="29">
        <f t="shared" si="4"/>
        <v>11</v>
      </c>
      <c r="I17" s="10"/>
    </row>
    <row r="18" spans="1:9" x14ac:dyDescent="0.2">
      <c r="A18" s="101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29">
        <f t="shared" si="4"/>
        <v>0</v>
      </c>
      <c r="I18" s="10"/>
    </row>
    <row r="19" spans="1:9" x14ac:dyDescent="0.2">
      <c r="A19" s="101"/>
      <c r="B19" s="19" t="s">
        <v>14</v>
      </c>
      <c r="C19" s="12"/>
      <c r="D19" s="8">
        <f>D14+D15+D16</f>
        <v>62</v>
      </c>
      <c r="E19" s="29">
        <f t="shared" ref="E19:H19" si="5">E14+E15+E16</f>
        <v>48</v>
      </c>
      <c r="F19" s="29">
        <f t="shared" si="5"/>
        <v>21</v>
      </c>
      <c r="G19" s="29">
        <f t="shared" si="5"/>
        <v>2</v>
      </c>
      <c r="H19" s="29">
        <f t="shared" si="5"/>
        <v>133</v>
      </c>
      <c r="I19" s="10"/>
    </row>
    <row r="20" spans="1:9" x14ac:dyDescent="0.2">
      <c r="A20" s="102"/>
      <c r="B20" s="20" t="s">
        <v>15</v>
      </c>
      <c r="C20" s="12"/>
      <c r="D20" s="21">
        <f>D19/D3</f>
        <v>1.0333333333333334</v>
      </c>
      <c r="E20" s="21">
        <f t="shared" ref="E20:H20" si="6">E19/E3</f>
        <v>0.96</v>
      </c>
      <c r="F20" s="21">
        <f t="shared" si="6"/>
        <v>0.91304347826086951</v>
      </c>
      <c r="G20" s="21">
        <f t="shared" si="6"/>
        <v>1</v>
      </c>
      <c r="H20" s="21">
        <f t="shared" si="6"/>
        <v>0.98518518518518516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>
        <v>3</v>
      </c>
      <c r="E22" s="9">
        <v>0</v>
      </c>
      <c r="F22" s="8">
        <v>1</v>
      </c>
      <c r="G22" s="8">
        <v>0</v>
      </c>
      <c r="H22" s="8">
        <f>SUM(D22:G22)</f>
        <v>4</v>
      </c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0.85067873303167418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5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/>
      <c r="I30" s="10"/>
    </row>
    <row r="31" spans="1:9" x14ac:dyDescent="0.2">
      <c r="A31" s="91"/>
      <c r="B31" s="30" t="s">
        <v>24</v>
      </c>
      <c r="C31" s="31"/>
      <c r="D31" s="32"/>
      <c r="E31" s="17"/>
      <c r="F31" s="17"/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21</v>
      </c>
    </row>
    <row r="33" spans="1:18" x14ac:dyDescent="0.2">
      <c r="A33" s="91"/>
      <c r="B33" s="92" t="s">
        <v>26</v>
      </c>
      <c r="C33" s="93"/>
      <c r="D33" s="94"/>
      <c r="E33" s="17"/>
      <c r="F33" s="17">
        <v>1</v>
      </c>
    </row>
    <row r="34" spans="1:18" x14ac:dyDescent="0.2">
      <c r="A34" s="91"/>
      <c r="B34" s="90" t="s">
        <v>27</v>
      </c>
      <c r="C34" s="90"/>
      <c r="D34" s="90"/>
      <c r="E34" s="17"/>
      <c r="F34" s="17">
        <v>1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28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>
        <v>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11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13" workbookViewId="0">
      <selection activeCell="F33" sqref="F3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67</v>
      </c>
      <c r="E2" s="9">
        <v>28</v>
      </c>
      <c r="F2" s="8">
        <v>17</v>
      </c>
      <c r="G2" s="8">
        <v>0</v>
      </c>
      <c r="H2" s="8">
        <f>SUM(D2:G2)</f>
        <v>112</v>
      </c>
      <c r="I2" s="10"/>
    </row>
    <row r="3" spans="1:9" x14ac:dyDescent="0.2">
      <c r="A3" s="98" t="s">
        <v>6</v>
      </c>
      <c r="B3" s="98"/>
      <c r="C3" s="12"/>
      <c r="D3" s="8">
        <v>85</v>
      </c>
      <c r="E3" s="9">
        <v>46</v>
      </c>
      <c r="F3" s="8">
        <v>35</v>
      </c>
      <c r="G3" s="8">
        <v>0</v>
      </c>
      <c r="H3" s="36">
        <f t="shared" ref="H3:H4" si="0">SUM(D3:G3)</f>
        <v>166</v>
      </c>
      <c r="I3" s="10"/>
    </row>
    <row r="4" spans="1:9" x14ac:dyDescent="0.2">
      <c r="A4" s="104" t="s">
        <v>7</v>
      </c>
      <c r="B4" s="105"/>
      <c r="C4" s="12"/>
      <c r="D4" s="8">
        <f>SUM(D2:D3)</f>
        <v>152</v>
      </c>
      <c r="E4" s="36">
        <f t="shared" ref="E4:G4" si="1">SUM(E2:E3)</f>
        <v>74</v>
      </c>
      <c r="F4" s="36">
        <f t="shared" si="1"/>
        <v>52</v>
      </c>
      <c r="G4" s="36">
        <f t="shared" si="1"/>
        <v>0</v>
      </c>
      <c r="H4" s="36">
        <f t="shared" si="0"/>
        <v>278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13</v>
      </c>
      <c r="E6" s="9">
        <v>11</v>
      </c>
      <c r="F6" s="8">
        <v>7</v>
      </c>
      <c r="G6" s="8">
        <v>0</v>
      </c>
      <c r="H6" s="8">
        <f>SUM(D6:G6)</f>
        <v>31</v>
      </c>
      <c r="I6" s="10"/>
    </row>
    <row r="7" spans="1:9" x14ac:dyDescent="0.2">
      <c r="A7" s="101"/>
      <c r="B7" s="17" t="s">
        <v>10</v>
      </c>
      <c r="C7" s="12"/>
      <c r="D7" s="8">
        <v>2</v>
      </c>
      <c r="E7" s="9">
        <v>2</v>
      </c>
      <c r="F7" s="8">
        <v>2</v>
      </c>
      <c r="G7" s="8">
        <v>0</v>
      </c>
      <c r="H7" s="36">
        <f t="shared" ref="H7:H11" si="2">SUM(D7:G7)</f>
        <v>6</v>
      </c>
      <c r="I7" s="10"/>
    </row>
    <row r="8" spans="1:9" x14ac:dyDescent="0.2">
      <c r="A8" s="101"/>
      <c r="B8" s="18" t="s">
        <v>11</v>
      </c>
      <c r="C8" s="12"/>
      <c r="D8" s="8">
        <v>2</v>
      </c>
      <c r="E8" s="9">
        <v>1</v>
      </c>
      <c r="F8" s="8">
        <v>5</v>
      </c>
      <c r="G8" s="8">
        <v>0</v>
      </c>
      <c r="H8" s="36">
        <f t="shared" si="2"/>
        <v>8</v>
      </c>
      <c r="I8" s="10"/>
    </row>
    <row r="9" spans="1:9" x14ac:dyDescent="0.2">
      <c r="A9" s="101"/>
      <c r="B9" s="18" t="s">
        <v>12</v>
      </c>
      <c r="C9" s="12"/>
      <c r="D9" s="8">
        <v>40</v>
      </c>
      <c r="E9" s="9">
        <v>10</v>
      </c>
      <c r="F9" s="8">
        <v>7</v>
      </c>
      <c r="G9" s="8">
        <v>0</v>
      </c>
      <c r="H9" s="36">
        <f t="shared" si="2"/>
        <v>57</v>
      </c>
      <c r="I9" s="10"/>
    </row>
    <row r="10" spans="1:9" x14ac:dyDescent="0.2">
      <c r="A10" s="101"/>
      <c r="B10" s="18" t="s">
        <v>13</v>
      </c>
      <c r="C10" s="12"/>
      <c r="D10" s="8">
        <v>1</v>
      </c>
      <c r="E10" s="9">
        <v>0</v>
      </c>
      <c r="F10" s="8">
        <v>0</v>
      </c>
      <c r="G10" s="8">
        <v>0</v>
      </c>
      <c r="H10" s="36">
        <f t="shared" si="2"/>
        <v>1</v>
      </c>
      <c r="I10" s="10"/>
    </row>
    <row r="11" spans="1:9" x14ac:dyDescent="0.2">
      <c r="A11" s="101"/>
      <c r="B11" s="19" t="s">
        <v>14</v>
      </c>
      <c r="C11" s="12"/>
      <c r="D11" s="8">
        <f>D6+D7+D8</f>
        <v>17</v>
      </c>
      <c r="E11" s="36">
        <f t="shared" ref="E11:G11" si="3">E6+E7+E8</f>
        <v>14</v>
      </c>
      <c r="F11" s="36">
        <f t="shared" si="3"/>
        <v>14</v>
      </c>
      <c r="G11" s="36">
        <f t="shared" si="3"/>
        <v>0</v>
      </c>
      <c r="H11" s="36">
        <f t="shared" si="2"/>
        <v>45</v>
      </c>
      <c r="I11" s="10"/>
    </row>
    <row r="12" spans="1:9" x14ac:dyDescent="0.2">
      <c r="A12" s="102"/>
      <c r="B12" s="20" t="s">
        <v>15</v>
      </c>
      <c r="C12" s="12"/>
      <c r="D12" s="21">
        <f>D11/D2</f>
        <v>0.2537313432835821</v>
      </c>
      <c r="E12" s="21">
        <f t="shared" ref="E12:H12" si="4">E11/E2</f>
        <v>0.5</v>
      </c>
      <c r="F12" s="21">
        <f t="shared" si="4"/>
        <v>0.82352941176470584</v>
      </c>
      <c r="G12" s="21" t="e">
        <f t="shared" si="4"/>
        <v>#DIV/0!</v>
      </c>
      <c r="H12" s="21">
        <f t="shared" si="4"/>
        <v>0.4017857142857143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47</v>
      </c>
      <c r="E14" s="9">
        <v>28</v>
      </c>
      <c r="F14" s="8">
        <v>20</v>
      </c>
      <c r="G14" s="8">
        <v>1</v>
      </c>
      <c r="H14" s="8">
        <f>SUM(D14:G14)</f>
        <v>96</v>
      </c>
      <c r="I14" s="10"/>
    </row>
    <row r="15" spans="1:9" x14ac:dyDescent="0.2">
      <c r="A15" s="101"/>
      <c r="B15" s="17" t="s">
        <v>10</v>
      </c>
      <c r="C15" s="12"/>
      <c r="D15" s="8">
        <v>26</v>
      </c>
      <c r="E15" s="9">
        <v>11</v>
      </c>
      <c r="F15" s="8">
        <v>5</v>
      </c>
      <c r="G15" s="8">
        <v>0</v>
      </c>
      <c r="H15" s="36">
        <f t="shared" ref="H15:H19" si="5">SUM(D15:G15)</f>
        <v>42</v>
      </c>
      <c r="I15" s="10"/>
    </row>
    <row r="16" spans="1:9" x14ac:dyDescent="0.2">
      <c r="A16" s="101"/>
      <c r="B16" s="18" t="s">
        <v>11</v>
      </c>
      <c r="C16" s="12"/>
      <c r="D16" s="8">
        <v>11</v>
      </c>
      <c r="E16" s="9">
        <v>7</v>
      </c>
      <c r="F16" s="8">
        <v>12</v>
      </c>
      <c r="G16" s="8">
        <v>0</v>
      </c>
      <c r="H16" s="36">
        <f t="shared" si="5"/>
        <v>30</v>
      </c>
      <c r="I16" s="10"/>
    </row>
    <row r="17" spans="1:9" x14ac:dyDescent="0.2">
      <c r="A17" s="101"/>
      <c r="B17" s="18" t="s">
        <v>12</v>
      </c>
      <c r="C17" s="12"/>
      <c r="D17" s="8">
        <v>5</v>
      </c>
      <c r="E17" s="9">
        <v>5</v>
      </c>
      <c r="F17" s="8">
        <v>7</v>
      </c>
      <c r="G17" s="8">
        <v>0</v>
      </c>
      <c r="H17" s="36">
        <f t="shared" si="5"/>
        <v>17</v>
      </c>
      <c r="I17" s="10"/>
    </row>
    <row r="18" spans="1:9" x14ac:dyDescent="0.2">
      <c r="A18" s="101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36">
        <f t="shared" si="5"/>
        <v>0</v>
      </c>
      <c r="I18" s="10"/>
    </row>
    <row r="19" spans="1:9" x14ac:dyDescent="0.2">
      <c r="A19" s="101"/>
      <c r="B19" s="19" t="s">
        <v>14</v>
      </c>
      <c r="C19" s="12"/>
      <c r="D19" s="8">
        <f>D14+D15+D16</f>
        <v>84</v>
      </c>
      <c r="E19" s="36">
        <f t="shared" ref="E19:G19" si="6">E14+E15+E16</f>
        <v>46</v>
      </c>
      <c r="F19" s="36">
        <f t="shared" si="6"/>
        <v>37</v>
      </c>
      <c r="G19" s="36">
        <f t="shared" si="6"/>
        <v>1</v>
      </c>
      <c r="H19" s="36">
        <f t="shared" si="5"/>
        <v>168</v>
      </c>
      <c r="I19" s="10"/>
    </row>
    <row r="20" spans="1:9" x14ac:dyDescent="0.2">
      <c r="A20" s="102"/>
      <c r="B20" s="20" t="s">
        <v>15</v>
      </c>
      <c r="C20" s="12"/>
      <c r="D20" s="21">
        <f>D19/D3</f>
        <v>0.9882352941176471</v>
      </c>
      <c r="E20" s="21">
        <f t="shared" ref="E20:H20" si="7">E19/E3</f>
        <v>1</v>
      </c>
      <c r="F20" s="21">
        <f t="shared" si="7"/>
        <v>1.0571428571428572</v>
      </c>
      <c r="G20" s="21" t="e">
        <f t="shared" si="7"/>
        <v>#DIV/0!</v>
      </c>
      <c r="H20" s="21">
        <f t="shared" si="7"/>
        <v>1.0120481927710843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>
        <v>2</v>
      </c>
      <c r="E22" s="9"/>
      <c r="F22" s="8"/>
      <c r="G22" s="8"/>
      <c r="H22" s="8"/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0.76618705035971224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0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>
        <v>1</v>
      </c>
      <c r="I30" s="10"/>
    </row>
    <row r="31" spans="1:9" x14ac:dyDescent="0.2">
      <c r="A31" s="91"/>
      <c r="B31" s="30" t="s">
        <v>24</v>
      </c>
      <c r="C31" s="31"/>
      <c r="D31" s="32"/>
      <c r="E31" s="17"/>
      <c r="F31" s="17">
        <v>0</v>
      </c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34</v>
      </c>
    </row>
    <row r="33" spans="1:18" x14ac:dyDescent="0.2">
      <c r="A33" s="91"/>
      <c r="B33" s="92" t="s">
        <v>26</v>
      </c>
      <c r="C33" s="93"/>
      <c r="D33" s="94"/>
      <c r="E33" s="17"/>
      <c r="F33" s="17">
        <v>3</v>
      </c>
    </row>
    <row r="34" spans="1:18" x14ac:dyDescent="0.2">
      <c r="A34" s="91"/>
      <c r="B34" s="90" t="s">
        <v>27</v>
      </c>
      <c r="C34" s="90"/>
      <c r="D34" s="90"/>
      <c r="E34" s="17"/>
      <c r="F34" s="17">
        <v>19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57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3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>
        <v>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17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workbookViewId="0">
      <selection activeCell="F33" sqref="F3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104</v>
      </c>
      <c r="E2" s="9">
        <v>83</v>
      </c>
      <c r="F2" s="8">
        <v>38</v>
      </c>
      <c r="G2" s="8">
        <v>1</v>
      </c>
      <c r="H2" s="8">
        <f>SUM(D2:G2)</f>
        <v>226</v>
      </c>
      <c r="I2" s="10"/>
    </row>
    <row r="3" spans="1:9" x14ac:dyDescent="0.2">
      <c r="A3" s="98" t="s">
        <v>6</v>
      </c>
      <c r="B3" s="98"/>
      <c r="C3" s="12"/>
      <c r="D3" s="8">
        <v>82</v>
      </c>
      <c r="E3" s="9">
        <v>59</v>
      </c>
      <c r="F3" s="8">
        <v>29</v>
      </c>
      <c r="G3" s="8">
        <v>4</v>
      </c>
      <c r="H3" s="68">
        <f>SUM(D3:G3)</f>
        <v>174</v>
      </c>
      <c r="I3" s="10"/>
    </row>
    <row r="4" spans="1:9" x14ac:dyDescent="0.2">
      <c r="A4" s="104" t="s">
        <v>7</v>
      </c>
      <c r="B4" s="105"/>
      <c r="C4" s="12"/>
      <c r="D4" s="8">
        <f>SUM(D2:D3)</f>
        <v>186</v>
      </c>
      <c r="E4" s="68">
        <f t="shared" ref="E4:G4" si="0">SUM(E2:E3)</f>
        <v>142</v>
      </c>
      <c r="F4" s="68">
        <f t="shared" si="0"/>
        <v>67</v>
      </c>
      <c r="G4" s="68">
        <f t="shared" si="0"/>
        <v>5</v>
      </c>
      <c r="H4" s="68">
        <f>SUM(D4:G4)</f>
        <v>400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14</v>
      </c>
      <c r="E6" s="9">
        <v>5</v>
      </c>
      <c r="F6" s="8">
        <v>8</v>
      </c>
      <c r="G6" s="8">
        <v>0</v>
      </c>
      <c r="H6" s="8">
        <f>SUM(D6:G6)</f>
        <v>27</v>
      </c>
      <c r="I6" s="10"/>
    </row>
    <row r="7" spans="1:9" x14ac:dyDescent="0.2">
      <c r="A7" s="101"/>
      <c r="B7" s="17" t="s">
        <v>10</v>
      </c>
      <c r="C7" s="12"/>
      <c r="D7" s="8">
        <v>2</v>
      </c>
      <c r="E7" s="9">
        <v>4</v>
      </c>
      <c r="F7" s="8">
        <v>1</v>
      </c>
      <c r="G7" s="8">
        <v>0</v>
      </c>
      <c r="H7" s="68">
        <f t="shared" ref="H7:H11" si="1">SUM(D7:G7)</f>
        <v>7</v>
      </c>
      <c r="I7" s="10"/>
    </row>
    <row r="8" spans="1:9" x14ac:dyDescent="0.2">
      <c r="A8" s="101"/>
      <c r="B8" s="18" t="s">
        <v>11</v>
      </c>
      <c r="C8" s="12"/>
      <c r="D8" s="8">
        <v>2</v>
      </c>
      <c r="E8" s="9">
        <v>0</v>
      </c>
      <c r="F8" s="8">
        <v>1</v>
      </c>
      <c r="G8" s="8">
        <v>0</v>
      </c>
      <c r="H8" s="68">
        <f t="shared" si="1"/>
        <v>3</v>
      </c>
      <c r="I8" s="10"/>
    </row>
    <row r="9" spans="1:9" x14ac:dyDescent="0.2">
      <c r="A9" s="101"/>
      <c r="B9" s="18" t="s">
        <v>12</v>
      </c>
      <c r="C9" s="12"/>
      <c r="D9" s="8">
        <v>52</v>
      </c>
      <c r="E9" s="9">
        <v>37</v>
      </c>
      <c r="F9" s="8">
        <v>10</v>
      </c>
      <c r="G9" s="8">
        <v>0</v>
      </c>
      <c r="H9" s="68">
        <f t="shared" si="1"/>
        <v>99</v>
      </c>
      <c r="I9" s="10"/>
    </row>
    <row r="10" spans="1:9" x14ac:dyDescent="0.2">
      <c r="A10" s="101"/>
      <c r="B10" s="18" t="s">
        <v>13</v>
      </c>
      <c r="C10" s="12"/>
      <c r="D10" s="8">
        <v>0</v>
      </c>
      <c r="E10" s="9">
        <v>4</v>
      </c>
      <c r="F10" s="8">
        <v>0</v>
      </c>
      <c r="G10" s="8">
        <v>0</v>
      </c>
      <c r="H10" s="68">
        <f t="shared" si="1"/>
        <v>4</v>
      </c>
      <c r="I10" s="10"/>
    </row>
    <row r="11" spans="1:9" x14ac:dyDescent="0.2">
      <c r="A11" s="101"/>
      <c r="B11" s="19" t="s">
        <v>14</v>
      </c>
      <c r="C11" s="12"/>
      <c r="D11" s="8">
        <f>D6+D7+D8</f>
        <v>18</v>
      </c>
      <c r="E11" s="68">
        <f t="shared" ref="E11:G11" si="2">E6+E7+E8</f>
        <v>9</v>
      </c>
      <c r="F11" s="68">
        <f t="shared" si="2"/>
        <v>10</v>
      </c>
      <c r="G11" s="68">
        <f t="shared" si="2"/>
        <v>0</v>
      </c>
      <c r="H11" s="68">
        <f t="shared" si="1"/>
        <v>37</v>
      </c>
      <c r="I11" s="10"/>
    </row>
    <row r="12" spans="1:9" x14ac:dyDescent="0.2">
      <c r="A12" s="102"/>
      <c r="B12" s="20" t="s">
        <v>15</v>
      </c>
      <c r="C12" s="12"/>
      <c r="D12" s="21">
        <f>D11/D2</f>
        <v>0.17307692307692307</v>
      </c>
      <c r="E12" s="21">
        <f>E11/E2</f>
        <v>0.10843373493975904</v>
      </c>
      <c r="F12" s="21">
        <f>F11/F2</f>
        <v>0.26315789473684209</v>
      </c>
      <c r="G12" s="21">
        <f>G11/G2</f>
        <v>0</v>
      </c>
      <c r="H12" s="21">
        <f>H11/H2</f>
        <v>0.16371681415929204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25</v>
      </c>
      <c r="E14" s="9">
        <v>17</v>
      </c>
      <c r="F14" s="8">
        <v>18</v>
      </c>
      <c r="G14" s="8">
        <v>1</v>
      </c>
      <c r="H14" s="8">
        <f>SUM(D14:G14)</f>
        <v>61</v>
      </c>
      <c r="I14" s="10"/>
    </row>
    <row r="15" spans="1:9" x14ac:dyDescent="0.2">
      <c r="A15" s="101"/>
      <c r="B15" s="17" t="s">
        <v>10</v>
      </c>
      <c r="C15" s="12"/>
      <c r="D15" s="8">
        <v>33</v>
      </c>
      <c r="E15" s="9">
        <v>26</v>
      </c>
      <c r="F15" s="8">
        <v>3</v>
      </c>
      <c r="G15" s="8">
        <v>1</v>
      </c>
      <c r="H15" s="68">
        <f t="shared" ref="H15:H19" si="3">SUM(D15:G15)</f>
        <v>63</v>
      </c>
      <c r="I15" s="10"/>
    </row>
    <row r="16" spans="1:9" x14ac:dyDescent="0.2">
      <c r="A16" s="101"/>
      <c r="B16" s="18" t="s">
        <v>11</v>
      </c>
      <c r="C16" s="12"/>
      <c r="D16" s="8">
        <v>3</v>
      </c>
      <c r="E16" s="9">
        <v>10</v>
      </c>
      <c r="F16" s="8">
        <v>0</v>
      </c>
      <c r="G16" s="8">
        <v>0</v>
      </c>
      <c r="H16" s="68">
        <f t="shared" si="3"/>
        <v>13</v>
      </c>
      <c r="I16" s="10"/>
    </row>
    <row r="17" spans="1:9" x14ac:dyDescent="0.2">
      <c r="A17" s="101"/>
      <c r="B17" s="18" t="s">
        <v>12</v>
      </c>
      <c r="C17" s="12"/>
      <c r="D17" s="8">
        <v>4</v>
      </c>
      <c r="E17" s="9">
        <v>4</v>
      </c>
      <c r="F17" s="8">
        <v>4</v>
      </c>
      <c r="G17" s="8">
        <v>0</v>
      </c>
      <c r="H17" s="68">
        <f t="shared" si="3"/>
        <v>12</v>
      </c>
      <c r="I17" s="10"/>
    </row>
    <row r="18" spans="1:9" x14ac:dyDescent="0.2">
      <c r="A18" s="101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68">
        <f t="shared" si="3"/>
        <v>0</v>
      </c>
      <c r="I18" s="10"/>
    </row>
    <row r="19" spans="1:9" x14ac:dyDescent="0.2">
      <c r="A19" s="101"/>
      <c r="B19" s="19" t="s">
        <v>14</v>
      </c>
      <c r="C19" s="12"/>
      <c r="D19" s="8">
        <f>D14+D15+D16</f>
        <v>61</v>
      </c>
      <c r="E19" s="68">
        <f t="shared" ref="E19:G19" si="4">E14+E15+E16</f>
        <v>53</v>
      </c>
      <c r="F19" s="68">
        <f t="shared" si="4"/>
        <v>21</v>
      </c>
      <c r="G19" s="68">
        <f t="shared" si="4"/>
        <v>2</v>
      </c>
      <c r="H19" s="68">
        <f t="shared" si="3"/>
        <v>137</v>
      </c>
      <c r="I19" s="10"/>
    </row>
    <row r="20" spans="1:9" x14ac:dyDescent="0.2">
      <c r="A20" s="102"/>
      <c r="B20" s="20" t="s">
        <v>15</v>
      </c>
      <c r="C20" s="12"/>
      <c r="D20" s="21">
        <f>D19/D3</f>
        <v>0.74390243902439024</v>
      </c>
      <c r="E20" s="21">
        <f t="shared" ref="E20:G20" si="5">E19/E3</f>
        <v>0.89830508474576276</v>
      </c>
      <c r="F20" s="21">
        <f t="shared" si="5"/>
        <v>0.72413793103448276</v>
      </c>
      <c r="G20" s="21">
        <f t="shared" si="5"/>
        <v>0.5</v>
      </c>
      <c r="H20" s="21">
        <f>H19/H3</f>
        <v>0.78735632183908044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/>
      <c r="E22" s="9"/>
      <c r="F22" s="8">
        <v>1</v>
      </c>
      <c r="G22" s="8"/>
      <c r="H22" s="8"/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0.435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0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>
        <v>3</v>
      </c>
      <c r="I30" s="10"/>
    </row>
    <row r="31" spans="1:9" x14ac:dyDescent="0.2">
      <c r="A31" s="91"/>
      <c r="B31" s="30" t="s">
        <v>24</v>
      </c>
      <c r="C31" s="31"/>
      <c r="D31" s="32"/>
      <c r="E31" s="17"/>
      <c r="F31" s="17">
        <v>0</v>
      </c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58</v>
      </c>
    </row>
    <row r="33" spans="1:18" x14ac:dyDescent="0.2">
      <c r="A33" s="91"/>
      <c r="B33" s="92" t="s">
        <v>26</v>
      </c>
      <c r="C33" s="93"/>
      <c r="D33" s="94"/>
      <c r="E33" s="17"/>
      <c r="F33" s="17">
        <v>2</v>
      </c>
    </row>
    <row r="34" spans="1:18" x14ac:dyDescent="0.2">
      <c r="A34" s="91"/>
      <c r="B34" s="90" t="s">
        <v>27</v>
      </c>
      <c r="C34" s="90"/>
      <c r="D34" s="90"/>
      <c r="E34" s="17"/>
      <c r="F34" s="17">
        <v>36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99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16" workbookViewId="0">
      <selection activeCell="F33" sqref="F3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168</v>
      </c>
      <c r="E2" s="9">
        <v>118</v>
      </c>
      <c r="F2" s="8">
        <v>13</v>
      </c>
      <c r="G2" s="8">
        <v>1</v>
      </c>
      <c r="H2" s="8">
        <f>SUM(D2:G2)</f>
        <v>300</v>
      </c>
      <c r="I2" s="10"/>
    </row>
    <row r="3" spans="1:9" x14ac:dyDescent="0.2">
      <c r="A3" s="98" t="s">
        <v>6</v>
      </c>
      <c r="B3" s="98"/>
      <c r="C3" s="12"/>
      <c r="D3" s="8">
        <v>88</v>
      </c>
      <c r="E3" s="9">
        <v>42</v>
      </c>
      <c r="F3" s="8">
        <v>25</v>
      </c>
      <c r="G3" s="8">
        <v>2</v>
      </c>
      <c r="H3" s="8">
        <f>SUM(D3:G3)</f>
        <v>157</v>
      </c>
      <c r="I3" s="10"/>
    </row>
    <row r="4" spans="1:9" x14ac:dyDescent="0.2">
      <c r="A4" s="104" t="s">
        <v>7</v>
      </c>
      <c r="B4" s="105"/>
      <c r="C4" s="12"/>
      <c r="D4" s="8">
        <f>SUM(D2:D3)</f>
        <v>256</v>
      </c>
      <c r="E4" s="69">
        <f t="shared" ref="E4:H4" si="0">SUM(E2:E3)</f>
        <v>160</v>
      </c>
      <c r="F4" s="69">
        <f t="shared" si="0"/>
        <v>38</v>
      </c>
      <c r="G4" s="69">
        <f t="shared" si="0"/>
        <v>3</v>
      </c>
      <c r="H4" s="69">
        <f t="shared" si="0"/>
        <v>457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32</v>
      </c>
      <c r="E6" s="9">
        <v>21</v>
      </c>
      <c r="F6" s="8">
        <v>13</v>
      </c>
      <c r="G6" s="8">
        <v>0</v>
      </c>
      <c r="H6" s="8">
        <f>SUM(D6:G6)</f>
        <v>66</v>
      </c>
      <c r="I6" s="10"/>
    </row>
    <row r="7" spans="1:9" x14ac:dyDescent="0.2">
      <c r="A7" s="101"/>
      <c r="B7" s="17" t="s">
        <v>10</v>
      </c>
      <c r="C7" s="12"/>
      <c r="D7" s="8">
        <v>3</v>
      </c>
      <c r="E7" s="9">
        <v>0</v>
      </c>
      <c r="F7" s="8">
        <v>0</v>
      </c>
      <c r="G7" s="8">
        <v>0</v>
      </c>
      <c r="H7" s="69">
        <f t="shared" ref="H7:H10" si="1">SUM(D7:G7)</f>
        <v>3</v>
      </c>
      <c r="I7" s="10"/>
    </row>
    <row r="8" spans="1:9" x14ac:dyDescent="0.2">
      <c r="A8" s="101"/>
      <c r="B8" s="18" t="s">
        <v>11</v>
      </c>
      <c r="C8" s="12"/>
      <c r="D8" s="8">
        <v>5</v>
      </c>
      <c r="E8" s="9">
        <v>5</v>
      </c>
      <c r="F8" s="8">
        <v>0</v>
      </c>
      <c r="G8" s="8">
        <v>0</v>
      </c>
      <c r="H8" s="69">
        <f t="shared" si="1"/>
        <v>10</v>
      </c>
      <c r="I8" s="10"/>
    </row>
    <row r="9" spans="1:9" x14ac:dyDescent="0.2">
      <c r="A9" s="101"/>
      <c r="B9" s="18" t="s">
        <v>12</v>
      </c>
      <c r="C9" s="12"/>
      <c r="D9" s="8">
        <v>88</v>
      </c>
      <c r="E9" s="9">
        <v>71</v>
      </c>
      <c r="F9" s="8">
        <v>9</v>
      </c>
      <c r="G9" s="8">
        <v>1</v>
      </c>
      <c r="H9" s="69">
        <f t="shared" si="1"/>
        <v>169</v>
      </c>
      <c r="I9" s="10"/>
    </row>
    <row r="10" spans="1:9" x14ac:dyDescent="0.2">
      <c r="A10" s="101"/>
      <c r="B10" s="18" t="s">
        <v>13</v>
      </c>
      <c r="C10" s="12"/>
      <c r="D10" s="8">
        <v>6</v>
      </c>
      <c r="E10" s="9">
        <v>1</v>
      </c>
      <c r="F10" s="8">
        <v>0</v>
      </c>
      <c r="G10" s="8">
        <v>0</v>
      </c>
      <c r="H10" s="69">
        <f t="shared" si="1"/>
        <v>7</v>
      </c>
      <c r="I10" s="10"/>
    </row>
    <row r="11" spans="1:9" x14ac:dyDescent="0.2">
      <c r="A11" s="101"/>
      <c r="B11" s="19" t="s">
        <v>14</v>
      </c>
      <c r="C11" s="12"/>
      <c r="D11" s="8">
        <f>D6+D7+D8</f>
        <v>40</v>
      </c>
      <c r="E11" s="69">
        <f t="shared" ref="E11:H11" si="2">E6+E7+E8</f>
        <v>26</v>
      </c>
      <c r="F11" s="69">
        <f t="shared" si="2"/>
        <v>13</v>
      </c>
      <c r="G11" s="69">
        <f t="shared" si="2"/>
        <v>0</v>
      </c>
      <c r="H11" s="69">
        <f t="shared" si="2"/>
        <v>79</v>
      </c>
      <c r="I11" s="10"/>
    </row>
    <row r="12" spans="1:9" x14ac:dyDescent="0.2">
      <c r="A12" s="102"/>
      <c r="B12" s="20" t="s">
        <v>15</v>
      </c>
      <c r="C12" s="12"/>
      <c r="D12" s="21">
        <f>D11/D2</f>
        <v>0.23809523809523808</v>
      </c>
      <c r="E12" s="21">
        <f t="shared" ref="E12:G12" si="3">E11/E2</f>
        <v>0.22033898305084745</v>
      </c>
      <c r="F12" s="21">
        <f t="shared" si="3"/>
        <v>1</v>
      </c>
      <c r="G12" s="21">
        <f t="shared" si="3"/>
        <v>0</v>
      </c>
      <c r="H12" s="21">
        <f>H11/H2</f>
        <v>0.26333333333333331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36</v>
      </c>
      <c r="E14" s="9">
        <v>19</v>
      </c>
      <c r="F14" s="8">
        <v>15</v>
      </c>
      <c r="G14" s="8">
        <v>2</v>
      </c>
      <c r="H14" s="8">
        <f>SUM(D14:G14)</f>
        <v>72</v>
      </c>
      <c r="I14" s="10"/>
    </row>
    <row r="15" spans="1:9" x14ac:dyDescent="0.2">
      <c r="A15" s="101"/>
      <c r="B15" s="17" t="s">
        <v>10</v>
      </c>
      <c r="C15" s="12"/>
      <c r="D15" s="8">
        <v>44</v>
      </c>
      <c r="E15" s="9">
        <v>14</v>
      </c>
      <c r="F15" s="8">
        <v>0</v>
      </c>
      <c r="G15" s="8">
        <v>1</v>
      </c>
      <c r="H15" s="69">
        <f t="shared" ref="H15:H19" si="4">SUM(D15:G15)</f>
        <v>59</v>
      </c>
      <c r="I15" s="10"/>
    </row>
    <row r="16" spans="1:9" x14ac:dyDescent="0.2">
      <c r="A16" s="101"/>
      <c r="B16" s="18" t="s">
        <v>11</v>
      </c>
      <c r="C16" s="12"/>
      <c r="D16" s="8">
        <v>0</v>
      </c>
      <c r="E16" s="9">
        <v>0</v>
      </c>
      <c r="F16" s="8">
        <v>6</v>
      </c>
      <c r="G16" s="8">
        <v>0</v>
      </c>
      <c r="H16" s="69">
        <f t="shared" si="4"/>
        <v>6</v>
      </c>
      <c r="I16" s="10"/>
    </row>
    <row r="17" spans="1:9" x14ac:dyDescent="0.2">
      <c r="A17" s="101"/>
      <c r="B17" s="18" t="s">
        <v>12</v>
      </c>
      <c r="C17" s="12"/>
      <c r="D17" s="8">
        <v>5</v>
      </c>
      <c r="E17" s="9">
        <v>2</v>
      </c>
      <c r="F17" s="8">
        <v>3</v>
      </c>
      <c r="G17" s="8">
        <v>1</v>
      </c>
      <c r="H17" s="69">
        <f t="shared" si="4"/>
        <v>11</v>
      </c>
      <c r="I17" s="10"/>
    </row>
    <row r="18" spans="1:9" x14ac:dyDescent="0.2">
      <c r="A18" s="101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69">
        <f t="shared" si="4"/>
        <v>0</v>
      </c>
      <c r="I18" s="10"/>
    </row>
    <row r="19" spans="1:9" x14ac:dyDescent="0.2">
      <c r="A19" s="101"/>
      <c r="B19" s="19" t="s">
        <v>14</v>
      </c>
      <c r="C19" s="12"/>
      <c r="D19" s="8">
        <f>D14+D15+D16</f>
        <v>80</v>
      </c>
      <c r="E19" s="69">
        <f t="shared" ref="E19:G19" si="5">E14+E15+E16</f>
        <v>33</v>
      </c>
      <c r="F19" s="69">
        <f t="shared" si="5"/>
        <v>21</v>
      </c>
      <c r="G19" s="69">
        <f t="shared" si="5"/>
        <v>3</v>
      </c>
      <c r="H19" s="69">
        <f t="shared" si="4"/>
        <v>137</v>
      </c>
      <c r="I19" s="10"/>
    </row>
    <row r="20" spans="1:9" x14ac:dyDescent="0.2">
      <c r="A20" s="102"/>
      <c r="B20" s="20" t="s">
        <v>15</v>
      </c>
      <c r="C20" s="12"/>
      <c r="D20" s="21">
        <f>D19/D3</f>
        <v>0.90909090909090906</v>
      </c>
      <c r="E20" s="21">
        <f t="shared" ref="E20:G20" si="6">E19/E3</f>
        <v>0.7857142857142857</v>
      </c>
      <c r="F20" s="21">
        <f t="shared" si="6"/>
        <v>0.84</v>
      </c>
      <c r="G20" s="21">
        <f t="shared" si="6"/>
        <v>1.5</v>
      </c>
      <c r="H20" s="21">
        <f>H19/H3</f>
        <v>0.87261146496815289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>
        <v>0</v>
      </c>
      <c r="E22" s="9">
        <v>0</v>
      </c>
      <c r="F22" s="8">
        <v>0</v>
      </c>
      <c r="G22" s="8">
        <v>0</v>
      </c>
      <c r="H22" s="8">
        <v>0</v>
      </c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0.47264770240700221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0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>
        <v>0</v>
      </c>
      <c r="I30" s="10"/>
    </row>
    <row r="31" spans="1:9" x14ac:dyDescent="0.2">
      <c r="A31" s="91"/>
      <c r="B31" s="30" t="s">
        <v>24</v>
      </c>
      <c r="C31" s="31"/>
      <c r="D31" s="32"/>
      <c r="E31" s="17"/>
      <c r="F31" s="17">
        <v>0</v>
      </c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80</v>
      </c>
    </row>
    <row r="33" spans="1:18" x14ac:dyDescent="0.2">
      <c r="A33" s="91"/>
      <c r="B33" s="92" t="s">
        <v>26</v>
      </c>
      <c r="C33" s="93"/>
      <c r="D33" s="94"/>
      <c r="E33" s="17"/>
      <c r="F33" s="17">
        <v>2</v>
      </c>
    </row>
    <row r="34" spans="1:18" x14ac:dyDescent="0.2">
      <c r="A34" s="91"/>
      <c r="B34" s="90" t="s">
        <v>27</v>
      </c>
      <c r="C34" s="90"/>
      <c r="D34" s="90"/>
      <c r="E34" s="17"/>
      <c r="F34" s="17">
        <v>87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169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>
        <v>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11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workbookViewId="0">
      <selection activeCell="A5" sqref="A1:H1048576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170</v>
      </c>
      <c r="E2" s="9">
        <v>54</v>
      </c>
      <c r="F2" s="8">
        <v>14</v>
      </c>
      <c r="G2" s="8">
        <v>5</v>
      </c>
      <c r="H2" s="8">
        <f>SUM(D2:G2)</f>
        <v>243</v>
      </c>
      <c r="I2" s="10"/>
    </row>
    <row r="3" spans="1:9" x14ac:dyDescent="0.2">
      <c r="A3" s="98" t="s">
        <v>6</v>
      </c>
      <c r="B3" s="98"/>
      <c r="C3" s="12"/>
      <c r="D3" s="8">
        <v>84</v>
      </c>
      <c r="E3" s="9">
        <v>36</v>
      </c>
      <c r="F3" s="8">
        <v>21</v>
      </c>
      <c r="G3" s="8">
        <v>2</v>
      </c>
      <c r="H3" s="70">
        <f>SUM(D3:G3)</f>
        <v>143</v>
      </c>
      <c r="I3" s="10"/>
    </row>
    <row r="4" spans="1:9" x14ac:dyDescent="0.2">
      <c r="A4" s="104" t="s">
        <v>7</v>
      </c>
      <c r="B4" s="105"/>
      <c r="C4" s="12"/>
      <c r="D4" s="8">
        <f>SUM(D2:D3)</f>
        <v>254</v>
      </c>
      <c r="E4" s="70">
        <f t="shared" ref="E4:H4" si="0">SUM(E2:E3)</f>
        <v>90</v>
      </c>
      <c r="F4" s="70">
        <f t="shared" si="0"/>
        <v>35</v>
      </c>
      <c r="G4" s="70">
        <f t="shared" si="0"/>
        <v>7</v>
      </c>
      <c r="H4" s="70">
        <f t="shared" si="0"/>
        <v>386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47</v>
      </c>
      <c r="E6" s="9">
        <v>21</v>
      </c>
      <c r="F6" s="8">
        <v>13</v>
      </c>
      <c r="G6" s="8">
        <v>1</v>
      </c>
      <c r="H6" s="8">
        <f>SUM(D6:G6)</f>
        <v>82</v>
      </c>
      <c r="I6" s="10"/>
    </row>
    <row r="7" spans="1:9" x14ac:dyDescent="0.2">
      <c r="A7" s="101"/>
      <c r="B7" s="17" t="s">
        <v>10</v>
      </c>
      <c r="C7" s="12"/>
      <c r="D7" s="8">
        <v>11</v>
      </c>
      <c r="E7" s="9">
        <v>0</v>
      </c>
      <c r="F7" s="8">
        <v>0</v>
      </c>
      <c r="G7" s="8">
        <v>0</v>
      </c>
      <c r="H7" s="70">
        <f t="shared" ref="H7:H11" si="1">SUM(D7:G7)</f>
        <v>11</v>
      </c>
      <c r="I7" s="10"/>
    </row>
    <row r="8" spans="1:9" x14ac:dyDescent="0.2">
      <c r="A8" s="101"/>
      <c r="B8" s="18" t="s">
        <v>11</v>
      </c>
      <c r="C8" s="12"/>
      <c r="D8" s="8">
        <v>7</v>
      </c>
      <c r="E8" s="9">
        <v>8</v>
      </c>
      <c r="F8" s="8">
        <v>0</v>
      </c>
      <c r="G8" s="8">
        <v>0</v>
      </c>
      <c r="H8" s="70">
        <f t="shared" si="1"/>
        <v>15</v>
      </c>
      <c r="I8" s="10"/>
    </row>
    <row r="9" spans="1:9" x14ac:dyDescent="0.2">
      <c r="A9" s="101"/>
      <c r="B9" s="18" t="s">
        <v>12</v>
      </c>
      <c r="C9" s="12"/>
      <c r="D9" s="8">
        <v>77</v>
      </c>
      <c r="E9" s="9">
        <v>37</v>
      </c>
      <c r="F9" s="8">
        <v>1</v>
      </c>
      <c r="G9" s="8">
        <v>3</v>
      </c>
      <c r="H9" s="70">
        <f t="shared" si="1"/>
        <v>118</v>
      </c>
      <c r="I9" s="10"/>
    </row>
    <row r="10" spans="1:9" x14ac:dyDescent="0.2">
      <c r="A10" s="101"/>
      <c r="B10" s="18" t="s">
        <v>13</v>
      </c>
      <c r="C10" s="12"/>
      <c r="D10" s="8">
        <v>5</v>
      </c>
      <c r="E10" s="9">
        <v>4</v>
      </c>
      <c r="F10" s="8">
        <v>0</v>
      </c>
      <c r="G10" s="8">
        <v>0</v>
      </c>
      <c r="H10" s="70">
        <f t="shared" si="1"/>
        <v>9</v>
      </c>
      <c r="I10" s="10"/>
    </row>
    <row r="11" spans="1:9" x14ac:dyDescent="0.2">
      <c r="A11" s="101"/>
      <c r="B11" s="19" t="s">
        <v>14</v>
      </c>
      <c r="C11" s="12"/>
      <c r="D11" s="8">
        <f>D6+D7+D8</f>
        <v>65</v>
      </c>
      <c r="E11" s="70">
        <f t="shared" ref="E11:G11" si="2">E6+E7+E8</f>
        <v>29</v>
      </c>
      <c r="F11" s="70">
        <f t="shared" si="2"/>
        <v>13</v>
      </c>
      <c r="G11" s="70">
        <f t="shared" si="2"/>
        <v>1</v>
      </c>
      <c r="H11" s="70">
        <f t="shared" si="1"/>
        <v>108</v>
      </c>
      <c r="I11" s="10"/>
    </row>
    <row r="12" spans="1:9" x14ac:dyDescent="0.2">
      <c r="A12" s="102"/>
      <c r="B12" s="20" t="s">
        <v>15</v>
      </c>
      <c r="C12" s="12"/>
      <c r="D12" s="21">
        <f>D11/D2</f>
        <v>0.38235294117647056</v>
      </c>
      <c r="E12" s="21">
        <f t="shared" ref="E12:G12" si="3">E11/E2</f>
        <v>0.53703703703703709</v>
      </c>
      <c r="F12" s="21">
        <f t="shared" si="3"/>
        <v>0.9285714285714286</v>
      </c>
      <c r="G12" s="21">
        <f t="shared" si="3"/>
        <v>0.2</v>
      </c>
      <c r="H12" s="21">
        <f>H11/H2</f>
        <v>0.44444444444444442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24</v>
      </c>
      <c r="E14" s="9">
        <v>13</v>
      </c>
      <c r="F14" s="8">
        <v>15</v>
      </c>
      <c r="G14" s="8">
        <v>1</v>
      </c>
      <c r="H14" s="8">
        <f>SUM(D14:G14)</f>
        <v>53</v>
      </c>
      <c r="I14" s="10"/>
    </row>
    <row r="15" spans="1:9" x14ac:dyDescent="0.2">
      <c r="A15" s="101"/>
      <c r="B15" s="17" t="s">
        <v>10</v>
      </c>
      <c r="C15" s="12"/>
      <c r="D15" s="8">
        <v>32</v>
      </c>
      <c r="E15" s="9">
        <v>11</v>
      </c>
      <c r="F15" s="8">
        <v>2</v>
      </c>
      <c r="G15" s="8">
        <v>0</v>
      </c>
      <c r="H15" s="70">
        <f t="shared" ref="H15:H19" si="4">SUM(D15:G15)</f>
        <v>45</v>
      </c>
      <c r="I15" s="10"/>
    </row>
    <row r="16" spans="1:9" x14ac:dyDescent="0.2">
      <c r="A16" s="101"/>
      <c r="B16" s="18" t="s">
        <v>11</v>
      </c>
      <c r="C16" s="12"/>
      <c r="D16" s="8">
        <v>3</v>
      </c>
      <c r="E16" s="9">
        <v>2</v>
      </c>
      <c r="F16" s="8">
        <v>0</v>
      </c>
      <c r="G16" s="8">
        <v>0</v>
      </c>
      <c r="H16" s="70">
        <f t="shared" si="4"/>
        <v>5</v>
      </c>
      <c r="I16" s="10"/>
    </row>
    <row r="17" spans="1:9" x14ac:dyDescent="0.2">
      <c r="A17" s="101"/>
      <c r="B17" s="18" t="s">
        <v>12</v>
      </c>
      <c r="C17" s="12"/>
      <c r="D17" s="8">
        <v>9</v>
      </c>
      <c r="E17" s="9">
        <v>9</v>
      </c>
      <c r="F17" s="8">
        <v>0</v>
      </c>
      <c r="G17" s="8">
        <v>0</v>
      </c>
      <c r="H17" s="70">
        <f t="shared" si="4"/>
        <v>18</v>
      </c>
      <c r="I17" s="10"/>
    </row>
    <row r="18" spans="1:9" x14ac:dyDescent="0.2">
      <c r="A18" s="101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70">
        <f t="shared" si="4"/>
        <v>0</v>
      </c>
      <c r="I18" s="10"/>
    </row>
    <row r="19" spans="1:9" x14ac:dyDescent="0.2">
      <c r="A19" s="101"/>
      <c r="B19" s="19" t="s">
        <v>14</v>
      </c>
      <c r="C19" s="12"/>
      <c r="D19" s="8">
        <f>D14+D15+D16</f>
        <v>59</v>
      </c>
      <c r="E19" s="70">
        <f t="shared" ref="E19:G19" si="5">E14+E15+E16</f>
        <v>26</v>
      </c>
      <c r="F19" s="70">
        <f t="shared" si="5"/>
        <v>17</v>
      </c>
      <c r="G19" s="70">
        <f t="shared" si="5"/>
        <v>1</v>
      </c>
      <c r="H19" s="70">
        <f t="shared" si="4"/>
        <v>103</v>
      </c>
      <c r="I19" s="10"/>
    </row>
    <row r="20" spans="1:9" x14ac:dyDescent="0.2">
      <c r="A20" s="102"/>
      <c r="B20" s="20" t="s">
        <v>15</v>
      </c>
      <c r="C20" s="12"/>
      <c r="D20" s="21">
        <f>D19/D3</f>
        <v>0.70238095238095233</v>
      </c>
      <c r="E20" s="21">
        <f t="shared" ref="E20:G20" si="6">E19/E3</f>
        <v>0.72222222222222221</v>
      </c>
      <c r="F20" s="21">
        <f t="shared" si="6"/>
        <v>0.80952380952380953</v>
      </c>
      <c r="G20" s="21">
        <f t="shared" si="6"/>
        <v>0.5</v>
      </c>
      <c r="H20" s="21">
        <f>H19/H3</f>
        <v>0.72027972027972031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>
        <v>3</v>
      </c>
      <c r="E22" s="9"/>
      <c r="F22" s="8"/>
      <c r="G22" s="8"/>
      <c r="H22" s="8"/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0.54663212435233166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1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>
        <v>4</v>
      </c>
      <c r="I30" s="10"/>
    </row>
    <row r="31" spans="1:9" x14ac:dyDescent="0.2">
      <c r="A31" s="91"/>
      <c r="B31" s="30" t="s">
        <v>24</v>
      </c>
      <c r="C31" s="31"/>
      <c r="D31" s="32"/>
      <c r="E31" s="17"/>
      <c r="F31" s="17">
        <v>1</v>
      </c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36</v>
      </c>
    </row>
    <row r="33" spans="1:18" x14ac:dyDescent="0.2">
      <c r="A33" s="91"/>
      <c r="B33" s="92" t="s">
        <v>26</v>
      </c>
      <c r="C33" s="93"/>
      <c r="D33" s="94"/>
      <c r="E33" s="17"/>
      <c r="F33" s="17">
        <v>0</v>
      </c>
    </row>
    <row r="34" spans="1:18" x14ac:dyDescent="0.2">
      <c r="A34" s="91"/>
      <c r="B34" s="90" t="s">
        <v>27</v>
      </c>
      <c r="C34" s="90"/>
      <c r="D34" s="90"/>
      <c r="E34" s="17"/>
      <c r="F34" s="17">
        <v>76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118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8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18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workbookViewId="0">
      <selection activeCell="B6" sqref="B6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10"/>
      <c r="B1" s="111"/>
      <c r="C1" s="75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104" t="s">
        <v>5</v>
      </c>
      <c r="B2" s="105"/>
      <c r="C2" s="7"/>
      <c r="D2" s="71">
        <v>104</v>
      </c>
      <c r="E2" s="9">
        <v>44</v>
      </c>
      <c r="F2" s="71">
        <v>12</v>
      </c>
      <c r="G2" s="71">
        <v>0</v>
      </c>
      <c r="H2" s="71">
        <f>SUM(D2:G2)</f>
        <v>160</v>
      </c>
      <c r="I2" s="10"/>
    </row>
    <row r="3" spans="1:9" x14ac:dyDescent="0.2">
      <c r="A3" s="104" t="s">
        <v>6</v>
      </c>
      <c r="B3" s="105"/>
      <c r="C3" s="12"/>
      <c r="D3" s="71">
        <v>83</v>
      </c>
      <c r="E3" s="9">
        <v>46</v>
      </c>
      <c r="F3" s="71">
        <v>33</v>
      </c>
      <c r="G3" s="71">
        <v>4</v>
      </c>
      <c r="H3" s="71">
        <f>SUM(D3:G3)</f>
        <v>166</v>
      </c>
      <c r="I3" s="10"/>
    </row>
    <row r="4" spans="1:9" x14ac:dyDescent="0.2">
      <c r="A4" s="104" t="s">
        <v>7</v>
      </c>
      <c r="B4" s="105"/>
      <c r="C4" s="12"/>
      <c r="D4" s="71">
        <f>SUM(D2:D3)</f>
        <v>187</v>
      </c>
      <c r="E4" s="76">
        <f t="shared" ref="E4:G4" si="0">SUM(E2:E3)</f>
        <v>90</v>
      </c>
      <c r="F4" s="76">
        <f t="shared" si="0"/>
        <v>45</v>
      </c>
      <c r="G4" s="76">
        <f t="shared" si="0"/>
        <v>4</v>
      </c>
      <c r="H4" s="71">
        <f t="shared" ref="H4" si="1">SUM(H2:H3)</f>
        <v>326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71">
        <v>64</v>
      </c>
      <c r="E6" s="9">
        <v>20</v>
      </c>
      <c r="F6" s="71">
        <v>8</v>
      </c>
      <c r="G6" s="71">
        <v>2</v>
      </c>
      <c r="H6" s="71">
        <f>SUM(D6:G6)</f>
        <v>94</v>
      </c>
      <c r="I6" s="10"/>
    </row>
    <row r="7" spans="1:9" x14ac:dyDescent="0.2">
      <c r="A7" s="101"/>
      <c r="B7" s="17" t="s">
        <v>10</v>
      </c>
      <c r="C7" s="12"/>
      <c r="D7" s="71">
        <v>2</v>
      </c>
      <c r="E7" s="9">
        <v>1</v>
      </c>
      <c r="F7" s="71">
        <v>0</v>
      </c>
      <c r="G7" s="71">
        <v>0</v>
      </c>
      <c r="H7" s="71">
        <f t="shared" ref="H7:H11" si="2">SUM(D7:G7)</f>
        <v>3</v>
      </c>
      <c r="I7" s="10"/>
    </row>
    <row r="8" spans="1:9" x14ac:dyDescent="0.2">
      <c r="A8" s="101"/>
      <c r="B8" s="18" t="s">
        <v>11</v>
      </c>
      <c r="C8" s="12"/>
      <c r="D8" s="71">
        <v>0</v>
      </c>
      <c r="E8" s="9">
        <v>0</v>
      </c>
      <c r="F8" s="71">
        <v>0</v>
      </c>
      <c r="G8" s="71">
        <v>0</v>
      </c>
      <c r="H8" s="71">
        <f t="shared" si="2"/>
        <v>0</v>
      </c>
      <c r="I8" s="10"/>
    </row>
    <row r="9" spans="1:9" x14ac:dyDescent="0.2">
      <c r="A9" s="101"/>
      <c r="B9" s="18" t="s">
        <v>12</v>
      </c>
      <c r="C9" s="12"/>
      <c r="D9" s="71">
        <v>83</v>
      </c>
      <c r="E9" s="9">
        <v>19</v>
      </c>
      <c r="F9" s="71">
        <v>4</v>
      </c>
      <c r="G9" s="71">
        <v>0</v>
      </c>
      <c r="H9" s="71">
        <f t="shared" si="2"/>
        <v>106</v>
      </c>
      <c r="I9" s="10"/>
    </row>
    <row r="10" spans="1:9" x14ac:dyDescent="0.2">
      <c r="A10" s="101"/>
      <c r="B10" s="18" t="s">
        <v>13</v>
      </c>
      <c r="C10" s="12"/>
      <c r="D10" s="71">
        <v>14</v>
      </c>
      <c r="E10" s="9">
        <v>9</v>
      </c>
      <c r="F10" s="71">
        <v>3</v>
      </c>
      <c r="G10" s="71">
        <v>0</v>
      </c>
      <c r="H10" s="71">
        <f t="shared" si="2"/>
        <v>26</v>
      </c>
      <c r="I10" s="10"/>
    </row>
    <row r="11" spans="1:9" x14ac:dyDescent="0.2">
      <c r="A11" s="101"/>
      <c r="B11" s="19" t="s">
        <v>14</v>
      </c>
      <c r="C11" s="12"/>
      <c r="D11" s="71">
        <f>D6+D7+D8</f>
        <v>66</v>
      </c>
      <c r="E11" s="76">
        <f t="shared" ref="E11:G11" si="3">E6+E7+E8</f>
        <v>21</v>
      </c>
      <c r="F11" s="76">
        <f t="shared" si="3"/>
        <v>8</v>
      </c>
      <c r="G11" s="76">
        <f t="shared" si="3"/>
        <v>2</v>
      </c>
      <c r="H11" s="71">
        <f t="shared" si="2"/>
        <v>97</v>
      </c>
      <c r="I11" s="10"/>
    </row>
    <row r="12" spans="1:9" x14ac:dyDescent="0.2">
      <c r="A12" s="102"/>
      <c r="B12" s="20" t="s">
        <v>15</v>
      </c>
      <c r="C12" s="12"/>
      <c r="D12" s="21">
        <f>D11/D2</f>
        <v>0.63461538461538458</v>
      </c>
      <c r="E12" s="21">
        <f t="shared" ref="E12:G12" si="4">E11/E2</f>
        <v>0.47727272727272729</v>
      </c>
      <c r="F12" s="21">
        <f t="shared" si="4"/>
        <v>0.66666666666666663</v>
      </c>
      <c r="G12" s="21" t="e">
        <f t="shared" si="4"/>
        <v>#DIV/0!</v>
      </c>
      <c r="H12" s="21">
        <f>H11/H2</f>
        <v>0.60624999999999996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71">
        <v>30</v>
      </c>
      <c r="E14" s="9">
        <v>12</v>
      </c>
      <c r="F14" s="71">
        <v>25</v>
      </c>
      <c r="G14" s="71">
        <v>0</v>
      </c>
      <c r="H14" s="71">
        <f>SUM(D14:G14)</f>
        <v>67</v>
      </c>
      <c r="I14" s="10"/>
    </row>
    <row r="15" spans="1:9" x14ac:dyDescent="0.2">
      <c r="A15" s="101"/>
      <c r="B15" s="17" t="s">
        <v>10</v>
      </c>
      <c r="C15" s="12"/>
      <c r="D15" s="71">
        <v>52</v>
      </c>
      <c r="E15" s="9">
        <v>14</v>
      </c>
      <c r="F15" s="71">
        <v>1</v>
      </c>
      <c r="G15" s="71">
        <v>2</v>
      </c>
      <c r="H15" s="71">
        <f t="shared" ref="H15:H19" si="5">SUM(D15:G15)</f>
        <v>69</v>
      </c>
      <c r="I15" s="10"/>
    </row>
    <row r="16" spans="1:9" x14ac:dyDescent="0.2">
      <c r="A16" s="101"/>
      <c r="B16" s="18" t="s">
        <v>11</v>
      </c>
      <c r="C16" s="12"/>
      <c r="D16" s="71">
        <v>0</v>
      </c>
      <c r="E16" s="9">
        <v>3</v>
      </c>
      <c r="F16" s="71">
        <v>1</v>
      </c>
      <c r="G16" s="71">
        <v>0</v>
      </c>
      <c r="H16" s="71">
        <f t="shared" si="5"/>
        <v>4</v>
      </c>
      <c r="I16" s="10"/>
    </row>
    <row r="17" spans="1:9" x14ac:dyDescent="0.2">
      <c r="A17" s="101"/>
      <c r="B17" s="18" t="s">
        <v>12</v>
      </c>
      <c r="C17" s="12"/>
      <c r="D17" s="71">
        <v>6</v>
      </c>
      <c r="E17" s="9">
        <v>9</v>
      </c>
      <c r="F17" s="71">
        <v>11</v>
      </c>
      <c r="G17" s="71">
        <v>0</v>
      </c>
      <c r="H17" s="71">
        <f t="shared" si="5"/>
        <v>26</v>
      </c>
      <c r="I17" s="10"/>
    </row>
    <row r="18" spans="1:9" x14ac:dyDescent="0.2">
      <c r="A18" s="101"/>
      <c r="B18" s="18" t="s">
        <v>13</v>
      </c>
      <c r="C18" s="12"/>
      <c r="D18" s="71">
        <v>0</v>
      </c>
      <c r="E18" s="9">
        <v>0</v>
      </c>
      <c r="F18" s="71">
        <v>0</v>
      </c>
      <c r="G18" s="71">
        <v>0</v>
      </c>
      <c r="H18" s="71">
        <f t="shared" si="5"/>
        <v>0</v>
      </c>
      <c r="I18" s="10"/>
    </row>
    <row r="19" spans="1:9" x14ac:dyDescent="0.2">
      <c r="A19" s="101"/>
      <c r="B19" s="19" t="s">
        <v>14</v>
      </c>
      <c r="C19" s="12"/>
      <c r="D19" s="71">
        <f>D14+D15+D16</f>
        <v>82</v>
      </c>
      <c r="E19" s="76">
        <f t="shared" ref="E19:G19" si="6">E14+E15+E16</f>
        <v>29</v>
      </c>
      <c r="F19" s="76">
        <f t="shared" si="6"/>
        <v>27</v>
      </c>
      <c r="G19" s="76">
        <f t="shared" si="6"/>
        <v>2</v>
      </c>
      <c r="H19" s="71">
        <f t="shared" si="5"/>
        <v>140</v>
      </c>
      <c r="I19" s="10"/>
    </row>
    <row r="20" spans="1:9" x14ac:dyDescent="0.2">
      <c r="A20" s="102"/>
      <c r="B20" s="20" t="s">
        <v>15</v>
      </c>
      <c r="C20" s="12"/>
      <c r="D20" s="21">
        <f>D19/D3</f>
        <v>0.98795180722891562</v>
      </c>
      <c r="E20" s="21">
        <f t="shared" ref="E20:F20" si="7">E19/E3</f>
        <v>0.63043478260869568</v>
      </c>
      <c r="F20" s="21">
        <f t="shared" si="7"/>
        <v>0.81818181818181823</v>
      </c>
      <c r="G20" s="21">
        <f>G19/G3</f>
        <v>0.5</v>
      </c>
      <c r="H20" s="21">
        <f>H19/H3</f>
        <v>0.84337349397590367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71" t="s">
        <v>17</v>
      </c>
      <c r="B22" s="18" t="s">
        <v>18</v>
      </c>
      <c r="C22" s="12"/>
      <c r="D22" s="71"/>
      <c r="E22" s="9"/>
      <c r="F22" s="71"/>
      <c r="G22" s="71"/>
      <c r="H22" s="71"/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0.72699386503067487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104" t="s">
        <v>19</v>
      </c>
      <c r="C27" s="106"/>
      <c r="D27" s="106"/>
      <c r="E27" s="106"/>
      <c r="F27" s="105"/>
      <c r="I27" s="10"/>
    </row>
    <row r="28" spans="1:9" x14ac:dyDescent="0.2">
      <c r="A28" s="17"/>
      <c r="B28" s="107" t="s">
        <v>20</v>
      </c>
      <c r="C28" s="108"/>
      <c r="D28" s="109"/>
      <c r="E28" s="28"/>
      <c r="F28" s="28" t="s">
        <v>4</v>
      </c>
      <c r="I28" s="10"/>
    </row>
    <row r="29" spans="1:9" x14ac:dyDescent="0.2">
      <c r="A29" s="100" t="s">
        <v>21</v>
      </c>
      <c r="B29" s="92" t="s">
        <v>22</v>
      </c>
      <c r="C29" s="93"/>
      <c r="D29" s="94"/>
      <c r="E29" s="17"/>
      <c r="F29" s="17">
        <v>0</v>
      </c>
      <c r="I29" s="10"/>
    </row>
    <row r="30" spans="1:9" x14ac:dyDescent="0.2">
      <c r="A30" s="101"/>
      <c r="B30" s="92" t="s">
        <v>23</v>
      </c>
      <c r="C30" s="93"/>
      <c r="D30" s="94"/>
      <c r="E30" s="17"/>
      <c r="F30" s="17">
        <v>0</v>
      </c>
      <c r="I30" s="10"/>
    </row>
    <row r="31" spans="1:9" x14ac:dyDescent="0.2">
      <c r="A31" s="101"/>
      <c r="B31" s="72" t="s">
        <v>24</v>
      </c>
      <c r="C31" s="73"/>
      <c r="D31" s="74"/>
      <c r="E31" s="17"/>
      <c r="F31" s="17">
        <v>0</v>
      </c>
      <c r="I31" s="10"/>
    </row>
    <row r="32" spans="1:9" x14ac:dyDescent="0.2">
      <c r="A32" s="101"/>
      <c r="B32" s="92" t="s">
        <v>25</v>
      </c>
      <c r="C32" s="93"/>
      <c r="D32" s="94"/>
      <c r="E32" s="17"/>
      <c r="F32" s="17">
        <v>33</v>
      </c>
    </row>
    <row r="33" spans="1:18" x14ac:dyDescent="0.2">
      <c r="A33" s="101"/>
      <c r="B33" s="92" t="s">
        <v>26</v>
      </c>
      <c r="C33" s="93"/>
      <c r="D33" s="94"/>
      <c r="E33" s="17"/>
      <c r="F33" s="17">
        <v>0</v>
      </c>
    </row>
    <row r="34" spans="1:18" x14ac:dyDescent="0.2">
      <c r="A34" s="102"/>
      <c r="B34" s="92" t="s">
        <v>27</v>
      </c>
      <c r="C34" s="93"/>
      <c r="D34" s="94"/>
      <c r="E34" s="17"/>
      <c r="F34" s="17">
        <v>73</v>
      </c>
    </row>
    <row r="35" spans="1:18" s="26" customFormat="1" x14ac:dyDescent="0.2">
      <c r="A35" s="17"/>
      <c r="B35" s="92"/>
      <c r="C35" s="93"/>
      <c r="D35" s="94"/>
      <c r="E35" s="28" t="s">
        <v>4</v>
      </c>
      <c r="F35" s="28">
        <f>SUM(F29:F34)</f>
        <v>106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100" t="s">
        <v>28</v>
      </c>
      <c r="B36" s="92" t="s">
        <v>22</v>
      </c>
      <c r="C36" s="93"/>
      <c r="D36" s="94"/>
      <c r="E36" s="17"/>
      <c r="F36" s="17">
        <v>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101"/>
      <c r="B37" s="92" t="s">
        <v>23</v>
      </c>
      <c r="C37" s="93"/>
      <c r="D37" s="94"/>
      <c r="E37" s="17"/>
      <c r="F37" s="17">
        <v>9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101"/>
      <c r="B38" s="92" t="s">
        <v>24</v>
      </c>
      <c r="C38" s="93"/>
      <c r="D38" s="94"/>
      <c r="E38" s="17"/>
      <c r="F38" s="17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101"/>
      <c r="B39" s="92" t="s">
        <v>25</v>
      </c>
      <c r="C39" s="93"/>
      <c r="D39" s="94"/>
      <c r="E39" s="17"/>
      <c r="F39" s="17">
        <v>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101"/>
      <c r="B40" s="92" t="s">
        <v>26</v>
      </c>
      <c r="C40" s="93"/>
      <c r="D40" s="94"/>
      <c r="E40" s="17"/>
      <c r="F40" s="17">
        <v>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102"/>
      <c r="B41" s="92" t="s">
        <v>27</v>
      </c>
      <c r="C41" s="93"/>
      <c r="D41" s="94"/>
      <c r="E41" s="17"/>
      <c r="F41" s="17">
        <v>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2"/>
      <c r="C42" s="93"/>
      <c r="D42" s="94"/>
      <c r="E42" s="28" t="s">
        <v>4</v>
      </c>
      <c r="F42" s="28">
        <f>SUM(F36:F41)</f>
        <v>26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workbookViewId="0">
      <selection activeCell="F43" sqref="F43"/>
    </sheetView>
  </sheetViews>
  <sheetFormatPr baseColWidth="10" defaultColWidth="9.1640625" defaultRowHeight="15" x14ac:dyDescent="0.2"/>
  <cols>
    <col min="1" max="1" width="9.83203125" style="11" customWidth="1"/>
    <col min="2" max="2" width="18.5" style="25" customWidth="1"/>
    <col min="3" max="3" width="4.83203125" style="11" customWidth="1"/>
    <col min="4" max="4" width="10.1640625" style="26" customWidth="1"/>
    <col min="5" max="5" width="10.1640625" style="27" customWidth="1"/>
    <col min="6" max="8" width="10.1640625" style="26" customWidth="1"/>
    <col min="9" max="9" width="10.1640625" style="11" customWidth="1"/>
    <col min="10" max="15" width="9.6640625" style="11" customWidth="1"/>
    <col min="16" max="16" width="3.1640625" style="11" customWidth="1"/>
    <col min="17" max="17" width="6.1640625" style="11" bestFit="1" customWidth="1"/>
    <col min="18" max="18" width="7.83203125" style="11" customWidth="1"/>
    <col min="19" max="16384" width="9.1640625" style="11"/>
  </cols>
  <sheetData>
    <row r="1" spans="1:9" s="6" customFormat="1" ht="30" x14ac:dyDescent="0.2">
      <c r="A1" s="103"/>
      <c r="B1" s="103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">
      <c r="A2" s="98" t="s">
        <v>5</v>
      </c>
      <c r="B2" s="98"/>
      <c r="C2" s="7"/>
      <c r="D2" s="8">
        <v>115</v>
      </c>
      <c r="E2" s="9">
        <v>46</v>
      </c>
      <c r="F2" s="8">
        <v>22</v>
      </c>
      <c r="G2" s="8">
        <v>0</v>
      </c>
      <c r="H2" s="8">
        <f>SUM(D2:G2)</f>
        <v>183</v>
      </c>
      <c r="I2" s="10"/>
    </row>
    <row r="3" spans="1:9" x14ac:dyDescent="0.2">
      <c r="A3" s="98" t="s">
        <v>6</v>
      </c>
      <c r="B3" s="98"/>
      <c r="C3" s="12"/>
      <c r="D3" s="8">
        <v>92</v>
      </c>
      <c r="E3" s="9">
        <v>61</v>
      </c>
      <c r="F3" s="8">
        <v>22</v>
      </c>
      <c r="G3" s="8">
        <v>3</v>
      </c>
      <c r="H3" s="78">
        <f t="shared" ref="H3:H4" si="0">SUM(D3:G3)</f>
        <v>178</v>
      </c>
      <c r="I3" s="10"/>
    </row>
    <row r="4" spans="1:9" x14ac:dyDescent="0.2">
      <c r="A4" s="104" t="s">
        <v>7</v>
      </c>
      <c r="B4" s="105"/>
      <c r="C4" s="12"/>
      <c r="D4" s="8">
        <f>SUM(D2:D3)</f>
        <v>207</v>
      </c>
      <c r="E4" s="78">
        <f t="shared" ref="E4:G4" si="1">SUM(E2:E3)</f>
        <v>107</v>
      </c>
      <c r="F4" s="78">
        <f t="shared" si="1"/>
        <v>44</v>
      </c>
      <c r="G4" s="78">
        <f t="shared" si="1"/>
        <v>3</v>
      </c>
      <c r="H4" s="78">
        <f t="shared" si="0"/>
        <v>361</v>
      </c>
      <c r="I4" s="10"/>
    </row>
    <row r="5" spans="1:9" x14ac:dyDescent="0.2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">
      <c r="A6" s="100" t="s">
        <v>8</v>
      </c>
      <c r="B6" s="17" t="s">
        <v>9</v>
      </c>
      <c r="C6" s="12"/>
      <c r="D6" s="8">
        <v>24</v>
      </c>
      <c r="E6" s="9">
        <v>14</v>
      </c>
      <c r="F6" s="8">
        <v>8</v>
      </c>
      <c r="G6" s="8">
        <v>2</v>
      </c>
      <c r="H6" s="8">
        <f>SUM(D6:G6)</f>
        <v>48</v>
      </c>
      <c r="I6" s="10"/>
    </row>
    <row r="7" spans="1:9" x14ac:dyDescent="0.2">
      <c r="A7" s="101"/>
      <c r="B7" s="17" t="s">
        <v>10</v>
      </c>
      <c r="C7" s="12"/>
      <c r="D7" s="8">
        <v>3</v>
      </c>
      <c r="E7" s="9">
        <v>0</v>
      </c>
      <c r="F7" s="8">
        <v>1</v>
      </c>
      <c r="G7" s="8">
        <v>0</v>
      </c>
      <c r="H7" s="78">
        <f t="shared" ref="H7:H11" si="2">SUM(D7:G7)</f>
        <v>4</v>
      </c>
      <c r="I7" s="10"/>
    </row>
    <row r="8" spans="1:9" x14ac:dyDescent="0.2">
      <c r="A8" s="101"/>
      <c r="B8" s="18" t="s">
        <v>11</v>
      </c>
      <c r="C8" s="12"/>
      <c r="D8" s="8">
        <v>1</v>
      </c>
      <c r="E8" s="9">
        <v>0</v>
      </c>
      <c r="F8" s="8">
        <v>0</v>
      </c>
      <c r="G8" s="8">
        <v>0</v>
      </c>
      <c r="H8" s="78">
        <f t="shared" si="2"/>
        <v>1</v>
      </c>
      <c r="I8" s="10"/>
    </row>
    <row r="9" spans="1:9" x14ac:dyDescent="0.2">
      <c r="A9" s="101"/>
      <c r="B9" s="18" t="s">
        <v>12</v>
      </c>
      <c r="C9" s="12"/>
      <c r="D9" s="8">
        <v>42</v>
      </c>
      <c r="E9" s="9">
        <v>29</v>
      </c>
      <c r="F9" s="8">
        <v>3</v>
      </c>
      <c r="G9" s="8">
        <v>0</v>
      </c>
      <c r="H9" s="78">
        <f t="shared" si="2"/>
        <v>74</v>
      </c>
      <c r="I9" s="10"/>
    </row>
    <row r="10" spans="1:9" x14ac:dyDescent="0.2">
      <c r="A10" s="101"/>
      <c r="B10" s="18" t="s">
        <v>13</v>
      </c>
      <c r="C10" s="12"/>
      <c r="D10" s="8">
        <v>5</v>
      </c>
      <c r="E10" s="9">
        <v>4</v>
      </c>
      <c r="F10" s="8">
        <v>1</v>
      </c>
      <c r="G10" s="8">
        <v>0</v>
      </c>
      <c r="H10" s="78">
        <f t="shared" si="2"/>
        <v>10</v>
      </c>
      <c r="I10" s="10"/>
    </row>
    <row r="11" spans="1:9" x14ac:dyDescent="0.2">
      <c r="A11" s="101"/>
      <c r="B11" s="19" t="s">
        <v>14</v>
      </c>
      <c r="C11" s="12"/>
      <c r="D11" s="8">
        <f>D6+D7+D8</f>
        <v>28</v>
      </c>
      <c r="E11" s="78">
        <f t="shared" ref="E11:G11" si="3">E6+E7+E8</f>
        <v>14</v>
      </c>
      <c r="F11" s="78">
        <f t="shared" si="3"/>
        <v>9</v>
      </c>
      <c r="G11" s="78">
        <f t="shared" si="3"/>
        <v>2</v>
      </c>
      <c r="H11" s="78">
        <f t="shared" si="2"/>
        <v>53</v>
      </c>
      <c r="I11" s="10"/>
    </row>
    <row r="12" spans="1:9" x14ac:dyDescent="0.2">
      <c r="A12" s="102"/>
      <c r="B12" s="20" t="s">
        <v>15</v>
      </c>
      <c r="C12" s="12"/>
      <c r="D12" s="21">
        <f>D11/D2</f>
        <v>0.24347826086956523</v>
      </c>
      <c r="E12" s="21">
        <f t="shared" ref="E12:H12" si="4">E11/E2</f>
        <v>0.30434782608695654</v>
      </c>
      <c r="F12" s="21">
        <f t="shared" si="4"/>
        <v>0.40909090909090912</v>
      </c>
      <c r="G12" s="21" t="e">
        <f t="shared" si="4"/>
        <v>#DIV/0!</v>
      </c>
      <c r="H12" s="21">
        <f t="shared" si="4"/>
        <v>0.2896174863387978</v>
      </c>
      <c r="I12" s="10"/>
    </row>
    <row r="13" spans="1:9" x14ac:dyDescent="0.2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">
      <c r="A14" s="100" t="s">
        <v>16</v>
      </c>
      <c r="B14" s="17" t="s">
        <v>9</v>
      </c>
      <c r="C14" s="12"/>
      <c r="D14" s="8">
        <v>40</v>
      </c>
      <c r="E14" s="9">
        <v>29</v>
      </c>
      <c r="F14" s="8">
        <v>24</v>
      </c>
      <c r="G14" s="8">
        <v>4</v>
      </c>
      <c r="H14" s="8">
        <f>SUM(D14:G14)</f>
        <v>97</v>
      </c>
      <c r="I14" s="10"/>
    </row>
    <row r="15" spans="1:9" x14ac:dyDescent="0.2">
      <c r="A15" s="101"/>
      <c r="B15" s="17" t="s">
        <v>10</v>
      </c>
      <c r="C15" s="12"/>
      <c r="D15" s="8">
        <v>45</v>
      </c>
      <c r="E15" s="9">
        <v>23</v>
      </c>
      <c r="F15" s="8">
        <v>1</v>
      </c>
      <c r="G15" s="8">
        <v>1</v>
      </c>
      <c r="H15" s="78">
        <f t="shared" ref="H15:H19" si="5">SUM(D15:G15)</f>
        <v>70</v>
      </c>
      <c r="I15" s="10"/>
    </row>
    <row r="16" spans="1:9" x14ac:dyDescent="0.2">
      <c r="A16" s="101"/>
      <c r="B16" s="18" t="s">
        <v>11</v>
      </c>
      <c r="C16" s="12"/>
      <c r="D16" s="8">
        <v>16</v>
      </c>
      <c r="E16" s="9">
        <v>4</v>
      </c>
      <c r="F16" s="8">
        <v>4</v>
      </c>
      <c r="G16" s="8">
        <v>0</v>
      </c>
      <c r="H16" s="78">
        <f t="shared" si="5"/>
        <v>24</v>
      </c>
      <c r="I16" s="10"/>
    </row>
    <row r="17" spans="1:9" x14ac:dyDescent="0.2">
      <c r="A17" s="101"/>
      <c r="B17" s="18" t="s">
        <v>12</v>
      </c>
      <c r="C17" s="12"/>
      <c r="D17" s="8">
        <v>3</v>
      </c>
      <c r="E17" s="9">
        <v>2</v>
      </c>
      <c r="F17" s="8">
        <v>1</v>
      </c>
      <c r="G17" s="8">
        <v>0</v>
      </c>
      <c r="H17" s="78">
        <f t="shared" si="5"/>
        <v>6</v>
      </c>
      <c r="I17" s="10"/>
    </row>
    <row r="18" spans="1:9" x14ac:dyDescent="0.2">
      <c r="A18" s="101"/>
      <c r="B18" s="18" t="s">
        <v>13</v>
      </c>
      <c r="C18" s="12"/>
      <c r="D18" s="8">
        <v>1</v>
      </c>
      <c r="E18" s="9">
        <v>0</v>
      </c>
      <c r="F18" s="8">
        <v>0</v>
      </c>
      <c r="G18" s="8">
        <v>0</v>
      </c>
      <c r="H18" s="78">
        <f t="shared" si="5"/>
        <v>1</v>
      </c>
      <c r="I18" s="10"/>
    </row>
    <row r="19" spans="1:9" x14ac:dyDescent="0.2">
      <c r="A19" s="101"/>
      <c r="B19" s="19" t="s">
        <v>14</v>
      </c>
      <c r="C19" s="12"/>
      <c r="D19" s="8">
        <f>D14+D15+D16</f>
        <v>101</v>
      </c>
      <c r="E19" s="78">
        <f t="shared" ref="E19:G19" si="6">E14+E15+E16</f>
        <v>56</v>
      </c>
      <c r="F19" s="78">
        <f t="shared" si="6"/>
        <v>29</v>
      </c>
      <c r="G19" s="78">
        <f t="shared" si="6"/>
        <v>5</v>
      </c>
      <c r="H19" s="78">
        <f t="shared" si="5"/>
        <v>191</v>
      </c>
      <c r="I19" s="10"/>
    </row>
    <row r="20" spans="1:9" x14ac:dyDescent="0.2">
      <c r="A20" s="102"/>
      <c r="B20" s="20" t="s">
        <v>15</v>
      </c>
      <c r="C20" s="12"/>
      <c r="D20" s="21">
        <f>D19/D3</f>
        <v>1.0978260869565217</v>
      </c>
      <c r="E20" s="21">
        <f t="shared" ref="E20:H20" si="7">E19/E3</f>
        <v>0.91803278688524592</v>
      </c>
      <c r="F20" s="21">
        <f t="shared" si="7"/>
        <v>1.3181818181818181</v>
      </c>
      <c r="G20" s="21">
        <f t="shared" si="7"/>
        <v>1.6666666666666667</v>
      </c>
      <c r="H20" s="21">
        <f t="shared" si="7"/>
        <v>1.0730337078651686</v>
      </c>
      <c r="I20" s="10"/>
    </row>
    <row r="21" spans="1:9" x14ac:dyDescent="0.2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">
      <c r="A22" s="8" t="s">
        <v>17</v>
      </c>
      <c r="B22" s="18" t="s">
        <v>18</v>
      </c>
      <c r="C22" s="12"/>
      <c r="D22" s="8">
        <v>0</v>
      </c>
      <c r="E22" s="9">
        <v>0</v>
      </c>
      <c r="F22" s="8">
        <v>0</v>
      </c>
      <c r="G22" s="8">
        <v>0</v>
      </c>
      <c r="H22" s="8">
        <v>0</v>
      </c>
      <c r="I22" s="10"/>
    </row>
    <row r="23" spans="1:9" x14ac:dyDescent="0.2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">
      <c r="A24" s="24" t="s">
        <v>4</v>
      </c>
      <c r="B24" s="19" t="s">
        <v>15</v>
      </c>
      <c r="C24" s="12"/>
      <c r="D24" s="95">
        <f>(H11+H19)/H4</f>
        <v>0.67590027700831024</v>
      </c>
      <c r="E24" s="96"/>
      <c r="F24" s="96"/>
      <c r="G24" s="96"/>
      <c r="H24" s="97"/>
      <c r="I24" s="10"/>
    </row>
    <row r="25" spans="1:9" x14ac:dyDescent="0.2">
      <c r="I25" s="10"/>
    </row>
    <row r="26" spans="1:9" x14ac:dyDescent="0.2">
      <c r="I26" s="10"/>
    </row>
    <row r="27" spans="1:9" x14ac:dyDescent="0.2">
      <c r="B27" s="98" t="s">
        <v>19</v>
      </c>
      <c r="C27" s="98"/>
      <c r="D27" s="98"/>
      <c r="E27" s="98"/>
      <c r="F27" s="98"/>
      <c r="I27" s="10"/>
    </row>
    <row r="28" spans="1:9" x14ac:dyDescent="0.2">
      <c r="A28" s="17"/>
      <c r="B28" s="99" t="s">
        <v>20</v>
      </c>
      <c r="C28" s="90"/>
      <c r="D28" s="90"/>
      <c r="E28" s="28"/>
      <c r="F28" s="28" t="s">
        <v>4</v>
      </c>
      <c r="I28" s="10"/>
    </row>
    <row r="29" spans="1:9" x14ac:dyDescent="0.2">
      <c r="A29" s="91" t="s">
        <v>21</v>
      </c>
      <c r="B29" s="90" t="s">
        <v>22</v>
      </c>
      <c r="C29" s="90"/>
      <c r="D29" s="90"/>
      <c r="E29" s="17"/>
      <c r="F29" s="17">
        <v>1</v>
      </c>
      <c r="I29" s="10"/>
    </row>
    <row r="30" spans="1:9" x14ac:dyDescent="0.2">
      <c r="A30" s="91"/>
      <c r="B30" s="92" t="s">
        <v>23</v>
      </c>
      <c r="C30" s="93"/>
      <c r="D30" s="94"/>
      <c r="E30" s="17"/>
      <c r="F30" s="17"/>
      <c r="I30" s="10"/>
    </row>
    <row r="31" spans="1:9" x14ac:dyDescent="0.2">
      <c r="A31" s="91"/>
      <c r="B31" s="30" t="s">
        <v>24</v>
      </c>
      <c r="C31" s="31"/>
      <c r="D31" s="32"/>
      <c r="E31" s="17"/>
      <c r="F31" s="17"/>
      <c r="I31" s="10"/>
    </row>
    <row r="32" spans="1:9" x14ac:dyDescent="0.2">
      <c r="A32" s="91"/>
      <c r="B32" s="90" t="s">
        <v>25</v>
      </c>
      <c r="C32" s="90"/>
      <c r="D32" s="90"/>
      <c r="E32" s="17"/>
      <c r="F32" s="17">
        <v>11</v>
      </c>
    </row>
    <row r="33" spans="1:18" x14ac:dyDescent="0.2">
      <c r="A33" s="91"/>
      <c r="B33" s="92" t="s">
        <v>26</v>
      </c>
      <c r="C33" s="93"/>
      <c r="D33" s="94"/>
      <c r="E33" s="17"/>
      <c r="F33" s="17"/>
    </row>
    <row r="34" spans="1:18" x14ac:dyDescent="0.2">
      <c r="A34" s="91"/>
      <c r="B34" s="90" t="s">
        <v>27</v>
      </c>
      <c r="C34" s="90"/>
      <c r="D34" s="90"/>
      <c r="E34" s="17"/>
      <c r="F34" s="17">
        <v>62</v>
      </c>
    </row>
    <row r="35" spans="1:18" s="26" customFormat="1" x14ac:dyDescent="0.2">
      <c r="A35" s="17"/>
      <c r="B35" s="90"/>
      <c r="C35" s="90"/>
      <c r="D35" s="90"/>
      <c r="E35" s="28" t="s">
        <v>4</v>
      </c>
      <c r="F35" s="28">
        <f>SUM(F29:F34)</f>
        <v>74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">
      <c r="A36" s="91" t="s">
        <v>28</v>
      </c>
      <c r="B36" s="90" t="s">
        <v>22</v>
      </c>
      <c r="C36" s="90"/>
      <c r="D36" s="90"/>
      <c r="E36" s="17"/>
      <c r="F36" s="17">
        <v>3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">
      <c r="A37" s="91"/>
      <c r="B37" s="90" t="s">
        <v>23</v>
      </c>
      <c r="C37" s="90"/>
      <c r="D37" s="90"/>
      <c r="E37" s="17"/>
      <c r="F37" s="17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">
      <c r="A38" s="91"/>
      <c r="B38" s="90" t="s">
        <v>24</v>
      </c>
      <c r="C38" s="90"/>
      <c r="D38" s="90"/>
      <c r="E38" s="17"/>
      <c r="F38" s="17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">
      <c r="A39" s="91"/>
      <c r="B39" s="92" t="s">
        <v>25</v>
      </c>
      <c r="C39" s="93"/>
      <c r="D39" s="94"/>
      <c r="E39" s="17"/>
      <c r="F39" s="17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">
      <c r="A40" s="91"/>
      <c r="B40" s="92" t="s">
        <v>26</v>
      </c>
      <c r="C40" s="93"/>
      <c r="D40" s="94"/>
      <c r="E40" s="17"/>
      <c r="F40" s="17">
        <v>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">
      <c r="A41" s="91"/>
      <c r="B41" s="90" t="s">
        <v>27</v>
      </c>
      <c r="C41" s="90"/>
      <c r="D41" s="90"/>
      <c r="E41" s="17"/>
      <c r="F41" s="17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">
      <c r="A42" s="17"/>
      <c r="B42" s="90"/>
      <c r="C42" s="90"/>
      <c r="D42" s="90"/>
      <c r="E42" s="28" t="s">
        <v>4</v>
      </c>
      <c r="F42" s="28">
        <f>SUM(F36:F41)</f>
        <v>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honeticPr fontId="3" type="noConversion"/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Yearly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Blank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Microsoft Office User</cp:lastModifiedBy>
  <cp:lastPrinted>2017-01-24T20:39:11Z</cp:lastPrinted>
  <dcterms:created xsi:type="dcterms:W3CDTF">2016-02-01T15:06:31Z</dcterms:created>
  <dcterms:modified xsi:type="dcterms:W3CDTF">2017-11-04T13:04:03Z</dcterms:modified>
</cp:coreProperties>
</file>