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714" activeTab="12"/>
  </bookViews>
  <sheets>
    <sheet name="Ops Jan" sheetId="4" r:id="rId1"/>
    <sheet name="Ops Feb" sheetId="3" r:id="rId2"/>
    <sheet name="Ops March" sheetId="2" r:id="rId3"/>
    <sheet name="Ops April" sheetId="5" r:id="rId4"/>
    <sheet name="Ops May" sheetId="7" r:id="rId5"/>
    <sheet name="Ops June" sheetId="8" r:id="rId6"/>
    <sheet name="Ops July" sheetId="9" r:id="rId7"/>
    <sheet name="Ops August" sheetId="10" r:id="rId8"/>
    <sheet name="Ops Sept" sheetId="11" r:id="rId9"/>
    <sheet name="Ops Oct" sheetId="12" r:id="rId10"/>
    <sheet name="Ops Nov" sheetId="13" r:id="rId11"/>
    <sheet name="Ops Dec" sheetId="14" r:id="rId12"/>
    <sheet name="2015" sheetId="15" r:id="rId13"/>
  </sheets>
  <definedNames>
    <definedName name="_xlnm.Print_Area" localSheetId="12">'2015'!$A$1:$O$33</definedName>
    <definedName name="_xlnm.Print_Area" localSheetId="3">'Ops April'!$A$1:$H$39</definedName>
    <definedName name="_xlnm.Print_Area" localSheetId="7">'Ops August'!$A$1:$H$43</definedName>
    <definedName name="_xlnm.Print_Area" localSheetId="11">'Ops Dec'!$A$1:$H$45</definedName>
    <definedName name="_xlnm.Print_Area" localSheetId="1">'Ops Feb'!$A$1:$H$44</definedName>
    <definedName name="_xlnm.Print_Area" localSheetId="0">'Ops Jan'!$A$1:$H$43</definedName>
    <definedName name="_xlnm.Print_Area" localSheetId="6">'Ops July'!$A$1:$H$43</definedName>
    <definedName name="_xlnm.Print_Area" localSheetId="5">'Ops June'!$A$1:$H$43</definedName>
    <definedName name="_xlnm.Print_Area" localSheetId="2">'Ops March'!$A$1:$H$44</definedName>
    <definedName name="_xlnm.Print_Area" localSheetId="4">'Ops May'!$A$1:$H$43</definedName>
    <definedName name="_xlnm.Print_Area" localSheetId="10">'Ops Nov'!$A$1:$H$45</definedName>
    <definedName name="_xlnm.Print_Area" localSheetId="9">'Ops Oct'!$A$1:$H$44</definedName>
    <definedName name="_xlnm.Print_Area" localSheetId="8">'Ops Sept'!$A$1:$H$44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5" l="1"/>
  <c r="G26" i="15"/>
  <c r="C26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O24" i="15"/>
  <c r="O23" i="15"/>
  <c r="N22" i="15"/>
  <c r="N26" i="15" s="1"/>
  <c r="M22" i="15"/>
  <c r="M26" i="15" s="1"/>
  <c r="L22" i="15"/>
  <c r="L26" i="15" s="1"/>
  <c r="K22" i="15"/>
  <c r="J22" i="15"/>
  <c r="J26" i="15" s="1"/>
  <c r="I22" i="15"/>
  <c r="I26" i="15" s="1"/>
  <c r="H22" i="15"/>
  <c r="H26" i="15" s="1"/>
  <c r="G22" i="15"/>
  <c r="F22" i="15"/>
  <c r="F26" i="15" s="1"/>
  <c r="E22" i="15"/>
  <c r="E26" i="15" s="1"/>
  <c r="D22" i="15"/>
  <c r="D26" i="15" s="1"/>
  <c r="C22" i="15"/>
  <c r="O22" i="15" s="1"/>
  <c r="O21" i="15"/>
  <c r="O20" i="15"/>
  <c r="O19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15" i="15" s="1"/>
  <c r="O14" i="15"/>
  <c r="O13" i="15"/>
  <c r="N12" i="15"/>
  <c r="N16" i="15" s="1"/>
  <c r="M12" i="15"/>
  <c r="M16" i="15" s="1"/>
  <c r="L12" i="15"/>
  <c r="L16" i="15" s="1"/>
  <c r="K12" i="15"/>
  <c r="K16" i="15" s="1"/>
  <c r="J12" i="15"/>
  <c r="J16" i="15" s="1"/>
  <c r="I12" i="15"/>
  <c r="I16" i="15" s="1"/>
  <c r="H12" i="15"/>
  <c r="H16" i="15" s="1"/>
  <c r="G12" i="15"/>
  <c r="G16" i="15" s="1"/>
  <c r="F12" i="15"/>
  <c r="F16" i="15" s="1"/>
  <c r="E12" i="15"/>
  <c r="E16" i="15" s="1"/>
  <c r="D12" i="15"/>
  <c r="D16" i="15" s="1"/>
  <c r="C12" i="15"/>
  <c r="C16" i="15" s="1"/>
  <c r="O11" i="15"/>
  <c r="O10" i="15"/>
  <c r="O9" i="15"/>
  <c r="O5" i="15"/>
  <c r="N4" i="15"/>
  <c r="M4" i="15"/>
  <c r="L4" i="15"/>
  <c r="K4" i="15"/>
  <c r="J4" i="15"/>
  <c r="I4" i="15"/>
  <c r="H4" i="15"/>
  <c r="G4" i="15"/>
  <c r="F4" i="15"/>
  <c r="E4" i="15"/>
  <c r="D4" i="15"/>
  <c r="C4" i="15"/>
  <c r="O4" i="15" s="1"/>
  <c r="O3" i="15"/>
  <c r="M32" i="15" s="1"/>
  <c r="O2" i="15"/>
  <c r="O26" i="15" l="1"/>
  <c r="N31" i="15"/>
  <c r="N32" i="15"/>
  <c r="O32" i="15"/>
  <c r="O25" i="15"/>
  <c r="O12" i="15"/>
  <c r="F42" i="14"/>
  <c r="F35" i="14"/>
  <c r="E19" i="14"/>
  <c r="F19" i="14"/>
  <c r="G19" i="14"/>
  <c r="D19" i="14"/>
  <c r="E11" i="14"/>
  <c r="F11" i="14"/>
  <c r="G11" i="14"/>
  <c r="D11" i="14"/>
  <c r="E4" i="14"/>
  <c r="F4" i="14"/>
  <c r="G4" i="14"/>
  <c r="D4" i="14"/>
  <c r="O16" i="15" l="1"/>
  <c r="M30" i="15" s="1"/>
  <c r="O31" i="15"/>
  <c r="M31" i="15"/>
  <c r="N30" i="15"/>
  <c r="O30" i="15"/>
  <c r="XFD25" i="15"/>
  <c r="G20" i="14"/>
  <c r="E20" i="14"/>
  <c r="F20" i="14"/>
  <c r="H19" i="14"/>
  <c r="H18" i="14"/>
  <c r="H17" i="14"/>
  <c r="H16" i="14"/>
  <c r="H15" i="14"/>
  <c r="H14" i="14"/>
  <c r="E12" i="14"/>
  <c r="F12" i="14"/>
  <c r="D12" i="14"/>
  <c r="H10" i="14"/>
  <c r="H9" i="14"/>
  <c r="H8" i="14"/>
  <c r="H7" i="14"/>
  <c r="H6" i="14"/>
  <c r="H4" i="14"/>
  <c r="H3" i="14"/>
  <c r="H2" i="14"/>
  <c r="H20" i="14" l="1"/>
  <c r="D20" i="14"/>
  <c r="H11" i="14"/>
  <c r="G20" i="13"/>
  <c r="H15" i="13"/>
  <c r="H16" i="13"/>
  <c r="H17" i="13"/>
  <c r="H18" i="13"/>
  <c r="H19" i="13"/>
  <c r="H14" i="13"/>
  <c r="H7" i="13"/>
  <c r="H8" i="13"/>
  <c r="H9" i="13"/>
  <c r="H10" i="13"/>
  <c r="H11" i="13"/>
  <c r="H6" i="13"/>
  <c r="E19" i="13"/>
  <c r="F19" i="13"/>
  <c r="G19" i="13"/>
  <c r="D24" i="14" l="1"/>
  <c r="H12" i="14"/>
  <c r="D19" i="13"/>
  <c r="D20" i="13" s="1"/>
  <c r="E11" i="13"/>
  <c r="E12" i="13" s="1"/>
  <c r="F11" i="13"/>
  <c r="F12" i="13" s="1"/>
  <c r="G11" i="13"/>
  <c r="D11" i="13"/>
  <c r="D12" i="13" s="1"/>
  <c r="H3" i="13"/>
  <c r="H4" i="13"/>
  <c r="H2" i="13"/>
  <c r="E4" i="13"/>
  <c r="F4" i="13"/>
  <c r="G4" i="13"/>
  <c r="D4" i="13"/>
  <c r="F42" i="13"/>
  <c r="F35" i="13"/>
  <c r="E20" i="13"/>
  <c r="F20" i="13"/>
  <c r="H20" i="13"/>
  <c r="H12" i="13" l="1"/>
  <c r="D24" i="13"/>
  <c r="E19" i="12"/>
  <c r="F19" i="12"/>
  <c r="F20" i="12" s="1"/>
  <c r="G19" i="12"/>
  <c r="G20" i="12" s="1"/>
  <c r="D19" i="12"/>
  <c r="E11" i="12"/>
  <c r="E12" i="12" s="1"/>
  <c r="F11" i="12"/>
  <c r="F12" i="12" s="1"/>
  <c r="G11" i="12"/>
  <c r="G12" i="12" s="1"/>
  <c r="D11" i="12"/>
  <c r="D12" i="12" s="1"/>
  <c r="E4" i="12"/>
  <c r="F4" i="12"/>
  <c r="G4" i="12"/>
  <c r="D4" i="12"/>
  <c r="F42" i="12"/>
  <c r="F35" i="12"/>
  <c r="E20" i="12"/>
  <c r="D20" i="12"/>
  <c r="H18" i="12"/>
  <c r="H17" i="12"/>
  <c r="H16" i="12"/>
  <c r="H15" i="12"/>
  <c r="H14" i="12"/>
  <c r="H10" i="12"/>
  <c r="H9" i="12"/>
  <c r="H8" i="12"/>
  <c r="H7" i="12"/>
  <c r="H6" i="12"/>
  <c r="H4" i="12"/>
  <c r="H3" i="12"/>
  <c r="H2" i="12"/>
  <c r="H19" i="12" l="1"/>
  <c r="H20" i="12" s="1"/>
  <c r="H11" i="12"/>
  <c r="F42" i="11"/>
  <c r="H10" i="11"/>
  <c r="F35" i="11"/>
  <c r="E19" i="11"/>
  <c r="E20" i="11" s="1"/>
  <c r="F19" i="11"/>
  <c r="G19" i="11"/>
  <c r="D19" i="11"/>
  <c r="D20" i="11" s="1"/>
  <c r="E11" i="11"/>
  <c r="F11" i="11"/>
  <c r="G11" i="11"/>
  <c r="G12" i="11" s="1"/>
  <c r="D11" i="11"/>
  <c r="E4" i="11"/>
  <c r="F4" i="11"/>
  <c r="G4" i="11"/>
  <c r="D4" i="11"/>
  <c r="G20" i="11"/>
  <c r="F20" i="11"/>
  <c r="H18" i="11"/>
  <c r="H17" i="11"/>
  <c r="H16" i="11"/>
  <c r="H15" i="11"/>
  <c r="H14" i="11"/>
  <c r="F12" i="11"/>
  <c r="D12" i="11"/>
  <c r="E12" i="11"/>
  <c r="H9" i="11"/>
  <c r="H8" i="11"/>
  <c r="H7" i="11"/>
  <c r="H6" i="11"/>
  <c r="H3" i="11"/>
  <c r="H2" i="11"/>
  <c r="D24" i="12" l="1"/>
  <c r="H12" i="12"/>
  <c r="H4" i="11"/>
  <c r="H19" i="11"/>
  <c r="H20" i="11" s="1"/>
  <c r="H11" i="11"/>
  <c r="F42" i="10"/>
  <c r="F35" i="10"/>
  <c r="E19" i="10"/>
  <c r="F19" i="10"/>
  <c r="G19" i="10"/>
  <c r="H19" i="10"/>
  <c r="H20" i="10" s="1"/>
  <c r="D19" i="10"/>
  <c r="H15" i="10"/>
  <c r="H16" i="10"/>
  <c r="H17" i="10"/>
  <c r="H18" i="10"/>
  <c r="H14" i="10"/>
  <c r="E11" i="10"/>
  <c r="F11" i="10"/>
  <c r="G11" i="10"/>
  <c r="H11" i="10"/>
  <c r="D11" i="10"/>
  <c r="H7" i="10"/>
  <c r="H8" i="10"/>
  <c r="H9" i="10"/>
  <c r="H10" i="10"/>
  <c r="H6" i="10"/>
  <c r="D24" i="11" l="1"/>
  <c r="H12" i="11"/>
  <c r="H3" i="10"/>
  <c r="H4" i="10"/>
  <c r="H2" i="10"/>
  <c r="E4" i="10"/>
  <c r="F4" i="10"/>
  <c r="G4" i="10"/>
  <c r="D4" i="10"/>
  <c r="G20" i="10"/>
  <c r="E20" i="10"/>
  <c r="F20" i="10"/>
  <c r="D20" i="10"/>
  <c r="G12" i="10"/>
  <c r="E12" i="10"/>
  <c r="F12" i="10"/>
  <c r="D12" i="10"/>
  <c r="F4" i="9" l="1"/>
  <c r="G4" i="9"/>
  <c r="E4" i="9"/>
  <c r="E19" i="9"/>
  <c r="E20" i="9" s="1"/>
  <c r="F19" i="9"/>
  <c r="F20" i="9" s="1"/>
  <c r="G19" i="9"/>
  <c r="G20" i="9" s="1"/>
  <c r="D19" i="9"/>
  <c r="D20" i="9" s="1"/>
  <c r="E11" i="9"/>
  <c r="E12" i="9" s="1"/>
  <c r="F11" i="9"/>
  <c r="F12" i="9" s="1"/>
  <c r="G11" i="9"/>
  <c r="G12" i="9" s="1"/>
  <c r="D11" i="9"/>
  <c r="D12" i="9" s="1"/>
  <c r="D4" i="9"/>
  <c r="F41" i="9"/>
  <c r="F34" i="9"/>
  <c r="H17" i="9"/>
  <c r="H16" i="9"/>
  <c r="H15" i="9"/>
  <c r="H14" i="9"/>
  <c r="H10" i="9"/>
  <c r="H9" i="9"/>
  <c r="H8" i="9"/>
  <c r="H7" i="9"/>
  <c r="H6" i="9"/>
  <c r="H3" i="9"/>
  <c r="H2" i="9"/>
  <c r="H12" i="10" l="1"/>
  <c r="D24" i="10"/>
  <c r="H19" i="9"/>
  <c r="H20" i="9" s="1"/>
  <c r="H4" i="9"/>
  <c r="H11" i="9"/>
  <c r="F40" i="8"/>
  <c r="F34" i="8"/>
  <c r="H22" i="8"/>
  <c r="E19" i="8"/>
  <c r="F19" i="8"/>
  <c r="F20" i="8" s="1"/>
  <c r="G19" i="8"/>
  <c r="G20" i="8" s="1"/>
  <c r="D19" i="8"/>
  <c r="D20" i="8" s="1"/>
  <c r="E11" i="8"/>
  <c r="E12" i="8" s="1"/>
  <c r="F11" i="8"/>
  <c r="F12" i="8" s="1"/>
  <c r="G12" i="8"/>
  <c r="D11" i="8"/>
  <c r="D12" i="8" s="1"/>
  <c r="E20" i="8"/>
  <c r="H17" i="8"/>
  <c r="H16" i="8"/>
  <c r="H15" i="8"/>
  <c r="H14" i="8"/>
  <c r="H10" i="8"/>
  <c r="H9" i="8"/>
  <c r="H8" i="8"/>
  <c r="H7" i="8"/>
  <c r="H6" i="8"/>
  <c r="G4" i="8"/>
  <c r="F4" i="8"/>
  <c r="E4" i="8"/>
  <c r="D4" i="8"/>
  <c r="H3" i="8"/>
  <c r="H2" i="8"/>
  <c r="D24" i="9" l="1"/>
  <c r="H12" i="9"/>
  <c r="H4" i="8"/>
  <c r="H19" i="8"/>
  <c r="H20" i="8" s="1"/>
  <c r="H11" i="8"/>
  <c r="E19" i="7"/>
  <c r="F19" i="7"/>
  <c r="G19" i="7"/>
  <c r="D19" i="7"/>
  <c r="E11" i="7"/>
  <c r="F11" i="7"/>
  <c r="G11" i="7"/>
  <c r="D11" i="7"/>
  <c r="E4" i="7"/>
  <c r="F4" i="7"/>
  <c r="G4" i="7"/>
  <c r="D4" i="7"/>
  <c r="H12" i="8" l="1"/>
  <c r="D24" i="8"/>
  <c r="F40" i="7"/>
  <c r="F34" i="7"/>
  <c r="F20" i="7"/>
  <c r="D20" i="7"/>
  <c r="G20" i="7"/>
  <c r="E20" i="7"/>
  <c r="H19" i="7"/>
  <c r="H17" i="7"/>
  <c r="H16" i="7"/>
  <c r="H15" i="7"/>
  <c r="H14" i="7"/>
  <c r="F12" i="7"/>
  <c r="D12" i="7"/>
  <c r="G12" i="7"/>
  <c r="E12" i="7"/>
  <c r="H11" i="7"/>
  <c r="H10" i="7"/>
  <c r="H9" i="7"/>
  <c r="H8" i="7"/>
  <c r="H7" i="7"/>
  <c r="H6" i="7"/>
  <c r="H4" i="7"/>
  <c r="H3" i="7"/>
  <c r="H2" i="7"/>
  <c r="H20" i="7" l="1"/>
  <c r="D24" i="7"/>
  <c r="H12" i="7"/>
  <c r="E19" i="4"/>
  <c r="F19" i="4"/>
  <c r="F20" i="4" s="1"/>
  <c r="G19" i="4"/>
  <c r="G20" i="4" s="1"/>
  <c r="D19" i="4"/>
  <c r="D20" i="4" s="1"/>
  <c r="E11" i="4"/>
  <c r="E12" i="4" s="1"/>
  <c r="F11" i="4"/>
  <c r="G11" i="4"/>
  <c r="G12" i="4" s="1"/>
  <c r="D11" i="4"/>
  <c r="E4" i="4"/>
  <c r="F4" i="4"/>
  <c r="G4" i="4"/>
  <c r="D4" i="4"/>
  <c r="F41" i="3"/>
  <c r="F34" i="3"/>
  <c r="E19" i="3"/>
  <c r="F19" i="3"/>
  <c r="F20" i="3" s="1"/>
  <c r="G19" i="3"/>
  <c r="G20" i="3" s="1"/>
  <c r="D19" i="3"/>
  <c r="D20" i="3" s="1"/>
  <c r="E11" i="3"/>
  <c r="F11" i="3"/>
  <c r="G11" i="3"/>
  <c r="D11" i="3"/>
  <c r="D12" i="3" s="1"/>
  <c r="E4" i="3"/>
  <c r="F4" i="3"/>
  <c r="G4" i="3"/>
  <c r="D4" i="3"/>
  <c r="F41" i="2"/>
  <c r="F34" i="2"/>
  <c r="E19" i="2"/>
  <c r="F19" i="2"/>
  <c r="F20" i="2" s="1"/>
  <c r="G19" i="2"/>
  <c r="G20" i="2" s="1"/>
  <c r="D19" i="2"/>
  <c r="D20" i="2" s="1"/>
  <c r="E20" i="2"/>
  <c r="E11" i="2"/>
  <c r="E12" i="2" s="1"/>
  <c r="F11" i="2"/>
  <c r="F12" i="2" s="1"/>
  <c r="D11" i="2"/>
  <c r="D12" i="2" s="1"/>
  <c r="E4" i="2"/>
  <c r="F4" i="2"/>
  <c r="G4" i="2"/>
  <c r="D4" i="2"/>
  <c r="E20" i="4"/>
  <c r="H17" i="4"/>
  <c r="H16" i="4"/>
  <c r="H15" i="4"/>
  <c r="H14" i="4"/>
  <c r="F12" i="4"/>
  <c r="D12" i="4"/>
  <c r="H10" i="4"/>
  <c r="H9" i="4"/>
  <c r="H8" i="4"/>
  <c r="H7" i="4"/>
  <c r="H6" i="4"/>
  <c r="H11" i="4" s="1"/>
  <c r="H3" i="4"/>
  <c r="H4" i="4" s="1"/>
  <c r="H2" i="4"/>
  <c r="E20" i="3"/>
  <c r="H17" i="3"/>
  <c r="H16" i="3"/>
  <c r="H15" i="3"/>
  <c r="H14" i="3"/>
  <c r="G12" i="3"/>
  <c r="F12" i="3"/>
  <c r="E12" i="3"/>
  <c r="H10" i="3"/>
  <c r="H9" i="3"/>
  <c r="H8" i="3"/>
  <c r="H7" i="3"/>
  <c r="H6" i="3"/>
  <c r="H3" i="3"/>
  <c r="H2" i="3"/>
  <c r="H17" i="2"/>
  <c r="H16" i="2"/>
  <c r="H15" i="2"/>
  <c r="H14" i="2"/>
  <c r="H10" i="2"/>
  <c r="H9" i="2"/>
  <c r="H8" i="2"/>
  <c r="H7" i="2"/>
  <c r="H6" i="2"/>
  <c r="H3" i="2"/>
  <c r="H2" i="2"/>
  <c r="F38" i="5"/>
  <c r="F33" i="5"/>
  <c r="H22" i="5"/>
  <c r="G19" i="5"/>
  <c r="G20" i="5" s="1"/>
  <c r="F19" i="5"/>
  <c r="F20" i="5" s="1"/>
  <c r="E19" i="5"/>
  <c r="E20" i="5" s="1"/>
  <c r="D19" i="5"/>
  <c r="H19" i="5" s="1"/>
  <c r="H17" i="5"/>
  <c r="H16" i="5"/>
  <c r="H15" i="5"/>
  <c r="H14" i="5"/>
  <c r="G11" i="5"/>
  <c r="G12" i="5" s="1"/>
  <c r="F11" i="5"/>
  <c r="F12" i="5" s="1"/>
  <c r="E11" i="5"/>
  <c r="E12" i="5" s="1"/>
  <c r="D11" i="5"/>
  <c r="H11" i="5" s="1"/>
  <c r="H10" i="5"/>
  <c r="H9" i="5"/>
  <c r="H8" i="5"/>
  <c r="H7" i="5"/>
  <c r="H6" i="5"/>
  <c r="G4" i="5"/>
  <c r="F4" i="5"/>
  <c r="E4" i="5"/>
  <c r="D4" i="5"/>
  <c r="H3" i="5"/>
  <c r="H2" i="5"/>
  <c r="D12" i="5" l="1"/>
  <c r="H20" i="5"/>
  <c r="D20" i="5"/>
  <c r="H4" i="5"/>
  <c r="D24" i="5" s="1"/>
  <c r="H4" i="2"/>
  <c r="H4" i="3"/>
  <c r="H19" i="4"/>
  <c r="D24" i="4" s="1"/>
  <c r="H19" i="3"/>
  <c r="H20" i="3" s="1"/>
  <c r="H11" i="3"/>
  <c r="H19" i="2"/>
  <c r="H20" i="2" s="1"/>
  <c r="H11" i="2"/>
  <c r="H12" i="2" s="1"/>
  <c r="H12" i="4"/>
  <c r="H12" i="5"/>
  <c r="H20" i="4" l="1"/>
  <c r="D24" i="3"/>
  <c r="H12" i="3"/>
  <c r="D24" i="2"/>
</calcChain>
</file>

<file path=xl/comments1.xml><?xml version="1.0" encoding="utf-8"?>
<comments xmlns="http://schemas.openxmlformats.org/spreadsheetml/2006/main">
  <authors>
    <author>Animal Shelter</author>
  </authors>
  <commentList>
    <comment ref="F33" authorId="0">
      <text>
        <r>
          <rPr>
            <b/>
            <sz val="9"/>
            <color indexed="81"/>
            <rFont val="Tahoma"/>
            <family val="2"/>
          </rPr>
          <t>Animal Shelter:</t>
        </r>
        <r>
          <rPr>
            <sz val="9"/>
            <color indexed="81"/>
            <rFont val="Tahoma"/>
            <family val="2"/>
          </rPr>
          <t xml:space="preserve">
Unable to calculate due to system migration mid month
</t>
        </r>
      </text>
    </comment>
  </commentList>
</comments>
</file>

<file path=xl/sharedStrings.xml><?xml version="1.0" encoding="utf-8"?>
<sst xmlns="http://schemas.openxmlformats.org/spreadsheetml/2006/main" count="622" uniqueCount="61">
  <si>
    <t>Marion</t>
  </si>
  <si>
    <t>Adopted</t>
  </si>
  <si>
    <t>Euthanized</t>
  </si>
  <si>
    <t>Transferred</t>
  </si>
  <si>
    <t>Cats IN</t>
  </si>
  <si>
    <t>Dogs IN</t>
  </si>
  <si>
    <t>Other</t>
  </si>
  <si>
    <t>TOTAL</t>
  </si>
  <si>
    <t>Redeemed</t>
  </si>
  <si>
    <t>CAT</t>
  </si>
  <si>
    <t>DOG</t>
  </si>
  <si>
    <t>City of New Braunfels</t>
  </si>
  <si>
    <t>Comal County</t>
  </si>
  <si>
    <t>Humane Society</t>
  </si>
  <si>
    <t>Live Release Rate</t>
  </si>
  <si>
    <t>Total</t>
  </si>
  <si>
    <t>Died in Care</t>
  </si>
  <si>
    <t>Total Live Outcome</t>
  </si>
  <si>
    <t>Wildlife, Farm, etc</t>
  </si>
  <si>
    <t>Euthanasia Outcomes</t>
  </si>
  <si>
    <t>Reason</t>
  </si>
  <si>
    <t>Cat</t>
  </si>
  <si>
    <t>Aggression</t>
  </si>
  <si>
    <t>Behavior Deteriorating</t>
  </si>
  <si>
    <t>Feral</t>
  </si>
  <si>
    <t>Sick/Injured</t>
  </si>
  <si>
    <t>Dog</t>
  </si>
  <si>
    <t>Biting</t>
  </si>
  <si>
    <t>Requested</t>
  </si>
  <si>
    <t>Died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</si>
  <si>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</si>
  <si>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</si>
  <si>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</si>
  <si>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</si>
  <si>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</si>
  <si>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</si>
  <si>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</si>
  <si>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</si>
  <si>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</si>
  <si>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</si>
  <si>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</si>
  <si>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</si>
  <si>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</si>
  <si>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</si>
  <si>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</si>
  <si>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Live Outcome</t>
  </si>
  <si>
    <t>Dead</t>
  </si>
  <si>
    <t>Total Dogs Out</t>
  </si>
  <si>
    <t>CATS OUT</t>
  </si>
  <si>
    <t>Total Cats Out</t>
  </si>
  <si>
    <t>Dogs</t>
  </si>
  <si>
    <t>Cats</t>
  </si>
  <si>
    <t>Total Euthanasia Rate</t>
  </si>
  <si>
    <t>Total Euth / Total Outcomes</t>
  </si>
  <si>
    <t>ASPCA Live Release</t>
  </si>
  <si>
    <t>Live Outcomes / Total Intake</t>
  </si>
  <si>
    <t>Save Rate</t>
  </si>
  <si>
    <t>(Intake  - Euth) / Total Intake</t>
  </si>
  <si>
    <t>Asilomar Live Release Rate</t>
  </si>
  <si>
    <t>Live Outcomes/All Outcomes minus (Unhealthy/Untreatable+Euth Requests)</t>
  </si>
  <si>
    <t>Unable to calculate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</si>
</sst>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 applyBorder="1"/>
    <xf numFmtId="0" fontId="0" fillId="3" borderId="7" xfId="0" applyFill="1" applyBorder="1" applyAlignment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3" borderId="2" xfId="0" applyFill="1" applyBorder="1" applyAlignment="1">
      <alignment horizontal="center" vertical="center" wrapText="1"/>
    </xf>
    <xf numFmtId="0" fontId="0" fillId="3" borderId="9" xfId="0" applyFill="1" applyBorder="1"/>
    <xf numFmtId="0" fontId="1" fillId="0" borderId="1" xfId="0" applyFont="1" applyBorder="1" applyAlignment="1">
      <alignment horizontal="center"/>
    </xf>
    <xf numFmtId="0" fontId="1" fillId="3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/>
    <xf numFmtId="9" fontId="0" fillId="0" borderId="6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9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view="pageLayout" zoomScaleNormal="100" workbookViewId="0">
      <selection activeCell="A51" sqref="A5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9" s="5" customFormat="1" ht="30" x14ac:dyDescent="0.25">
      <c r="A1" s="75"/>
      <c r="B1" s="75"/>
      <c r="C1" s="20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  <c r="I1" s="18"/>
    </row>
    <row r="2" spans="1:9" x14ac:dyDescent="0.25">
      <c r="A2" s="71" t="s">
        <v>4</v>
      </c>
      <c r="B2" s="71"/>
      <c r="C2" s="21"/>
      <c r="D2" s="16">
        <v>76</v>
      </c>
      <c r="E2" s="9">
        <v>41</v>
      </c>
      <c r="F2" s="16">
        <v>7</v>
      </c>
      <c r="G2" s="16">
        <v>1</v>
      </c>
      <c r="H2" s="16">
        <f>D2+E2+F2+G2</f>
        <v>125</v>
      </c>
      <c r="I2" s="19"/>
    </row>
    <row r="3" spans="1:9" x14ac:dyDescent="0.25">
      <c r="A3" s="71" t="s">
        <v>5</v>
      </c>
      <c r="B3" s="71"/>
      <c r="C3" s="22"/>
      <c r="D3" s="16">
        <v>69</v>
      </c>
      <c r="E3" s="9">
        <v>75</v>
      </c>
      <c r="F3" s="16">
        <v>14</v>
      </c>
      <c r="G3" s="16">
        <v>2</v>
      </c>
      <c r="H3" s="16">
        <f t="shared" ref="H3" si="0">D3+E3+F3+G3</f>
        <v>160</v>
      </c>
      <c r="I3" s="19"/>
    </row>
    <row r="4" spans="1:9" x14ac:dyDescent="0.25">
      <c r="A4" s="76" t="s">
        <v>15</v>
      </c>
      <c r="B4" s="77"/>
      <c r="C4" s="22"/>
      <c r="D4" s="16">
        <f>SUM(D2:D3)</f>
        <v>145</v>
      </c>
      <c r="E4" s="16">
        <f t="shared" ref="E4:H4" si="1">SUM(E2:E3)</f>
        <v>116</v>
      </c>
      <c r="F4" s="16">
        <f t="shared" si="1"/>
        <v>21</v>
      </c>
      <c r="G4" s="16">
        <f t="shared" si="1"/>
        <v>3</v>
      </c>
      <c r="H4" s="16">
        <f t="shared" si="1"/>
        <v>285</v>
      </c>
      <c r="I4" s="19"/>
    </row>
    <row r="5" spans="1:9" x14ac:dyDescent="0.25">
      <c r="A5" s="23"/>
      <c r="B5" s="24"/>
      <c r="C5" s="22"/>
      <c r="D5" s="25"/>
      <c r="E5" s="25"/>
      <c r="F5" s="25"/>
      <c r="G5" s="25"/>
      <c r="H5" s="26"/>
      <c r="I5" s="19"/>
    </row>
    <row r="6" spans="1:9" x14ac:dyDescent="0.25">
      <c r="A6" s="65" t="s">
        <v>9</v>
      </c>
      <c r="B6" s="1" t="s">
        <v>1</v>
      </c>
      <c r="C6" s="22"/>
      <c r="D6" s="16">
        <v>8</v>
      </c>
      <c r="E6" s="9">
        <v>3</v>
      </c>
      <c r="F6" s="16">
        <v>1</v>
      </c>
      <c r="G6" s="16">
        <v>0</v>
      </c>
      <c r="H6" s="16">
        <f>SUM(D6:G6)</f>
        <v>12</v>
      </c>
      <c r="I6" s="19"/>
    </row>
    <row r="7" spans="1:9" x14ac:dyDescent="0.25">
      <c r="A7" s="66"/>
      <c r="B7" s="1" t="s">
        <v>8</v>
      </c>
      <c r="C7" s="22"/>
      <c r="D7" s="16">
        <v>1</v>
      </c>
      <c r="E7" s="9">
        <v>3</v>
      </c>
      <c r="F7" s="16">
        <v>0</v>
      </c>
      <c r="G7" s="16">
        <v>0</v>
      </c>
      <c r="H7" s="16">
        <f t="shared" ref="H7:H10" si="2">SUM(D7:G7)</f>
        <v>4</v>
      </c>
      <c r="I7" s="19"/>
    </row>
    <row r="8" spans="1:9" x14ac:dyDescent="0.25">
      <c r="A8" s="66"/>
      <c r="B8" s="10" t="s">
        <v>3</v>
      </c>
      <c r="C8" s="22"/>
      <c r="D8" s="16">
        <v>0</v>
      </c>
      <c r="E8" s="9">
        <v>0</v>
      </c>
      <c r="F8" s="16">
        <v>0</v>
      </c>
      <c r="G8" s="16">
        <v>0</v>
      </c>
      <c r="H8" s="16">
        <f t="shared" si="2"/>
        <v>0</v>
      </c>
      <c r="I8" s="19"/>
    </row>
    <row r="9" spans="1:9" x14ac:dyDescent="0.25">
      <c r="A9" s="66"/>
      <c r="B9" s="10" t="s">
        <v>2</v>
      </c>
      <c r="C9" s="22"/>
      <c r="D9" s="16">
        <v>42</v>
      </c>
      <c r="E9" s="9">
        <v>14</v>
      </c>
      <c r="F9" s="16">
        <v>1</v>
      </c>
      <c r="G9" s="16">
        <v>0</v>
      </c>
      <c r="H9" s="16">
        <f t="shared" si="2"/>
        <v>57</v>
      </c>
      <c r="I9" s="19"/>
    </row>
    <row r="10" spans="1:9" x14ac:dyDescent="0.25">
      <c r="A10" s="66"/>
      <c r="B10" s="10" t="s">
        <v>16</v>
      </c>
      <c r="C10" s="22"/>
      <c r="D10" s="16">
        <v>0</v>
      </c>
      <c r="E10" s="9">
        <v>0</v>
      </c>
      <c r="F10" s="16">
        <v>0</v>
      </c>
      <c r="G10" s="16">
        <v>0</v>
      </c>
      <c r="H10" s="16">
        <f t="shared" si="2"/>
        <v>0</v>
      </c>
      <c r="I10" s="19"/>
    </row>
    <row r="11" spans="1:9" x14ac:dyDescent="0.25">
      <c r="A11" s="66"/>
      <c r="B11" s="11" t="s">
        <v>17</v>
      </c>
      <c r="C11" s="22"/>
      <c r="D11" s="16">
        <f>D6+D7+D8</f>
        <v>9</v>
      </c>
      <c r="E11" s="16">
        <f t="shared" ref="E11:H11" si="3">E6+E7+E8</f>
        <v>6</v>
      </c>
      <c r="F11" s="16">
        <f t="shared" si="3"/>
        <v>1</v>
      </c>
      <c r="G11" s="16">
        <f t="shared" si="3"/>
        <v>0</v>
      </c>
      <c r="H11" s="16">
        <f t="shared" si="3"/>
        <v>16</v>
      </c>
      <c r="I11" s="19"/>
    </row>
    <row r="12" spans="1:9" x14ac:dyDescent="0.25">
      <c r="A12" s="67"/>
      <c r="B12" s="12" t="s">
        <v>14</v>
      </c>
      <c r="C12" s="22"/>
      <c r="D12" s="13">
        <f>D11/D2</f>
        <v>0.11842105263157894</v>
      </c>
      <c r="E12" s="13">
        <f>E11/E2</f>
        <v>0.14634146341463414</v>
      </c>
      <c r="F12" s="13">
        <f>F11/F2</f>
        <v>0.14285714285714285</v>
      </c>
      <c r="G12" s="13">
        <f>G11/G2</f>
        <v>0</v>
      </c>
      <c r="H12" s="13">
        <f>H11/H2</f>
        <v>0.128</v>
      </c>
      <c r="I12" s="19"/>
    </row>
    <row r="13" spans="1:9" x14ac:dyDescent="0.25">
      <c r="A13" s="27"/>
      <c r="B13" s="24"/>
      <c r="C13" s="22"/>
      <c r="D13" s="25"/>
      <c r="E13" s="25"/>
      <c r="F13" s="25"/>
      <c r="G13" s="25"/>
      <c r="H13" s="26"/>
      <c r="I13" s="19"/>
    </row>
    <row r="14" spans="1:9" x14ac:dyDescent="0.25">
      <c r="A14" s="65" t="s">
        <v>10</v>
      </c>
      <c r="B14" s="1" t="s">
        <v>1</v>
      </c>
      <c r="C14" s="22"/>
      <c r="D14" s="16">
        <v>12</v>
      </c>
      <c r="E14" s="9">
        <v>10</v>
      </c>
      <c r="F14" s="16">
        <v>2</v>
      </c>
      <c r="G14" s="16">
        <v>0</v>
      </c>
      <c r="H14" s="16">
        <f>SUM(D14:G14)</f>
        <v>24</v>
      </c>
      <c r="I14" s="19"/>
    </row>
    <row r="15" spans="1:9" x14ac:dyDescent="0.25">
      <c r="A15" s="66"/>
      <c r="B15" s="1" t="s">
        <v>8</v>
      </c>
      <c r="C15" s="22"/>
      <c r="D15" s="16">
        <v>34</v>
      </c>
      <c r="E15" s="9">
        <v>29</v>
      </c>
      <c r="F15" s="16">
        <v>0</v>
      </c>
      <c r="G15" s="16">
        <v>0</v>
      </c>
      <c r="H15" s="16">
        <f>SUM(D15:G15)</f>
        <v>63</v>
      </c>
      <c r="I15" s="19"/>
    </row>
    <row r="16" spans="1:9" x14ac:dyDescent="0.25">
      <c r="A16" s="66"/>
      <c r="B16" s="10" t="s">
        <v>3</v>
      </c>
      <c r="C16" s="22"/>
      <c r="D16" s="16">
        <v>6</v>
      </c>
      <c r="E16" s="9">
        <v>2</v>
      </c>
      <c r="F16" s="16">
        <v>2</v>
      </c>
      <c r="G16" s="16">
        <v>0</v>
      </c>
      <c r="H16" s="16">
        <f>SUM(D16:G16)</f>
        <v>10</v>
      </c>
      <c r="I16" s="19"/>
    </row>
    <row r="17" spans="1:9" x14ac:dyDescent="0.25">
      <c r="A17" s="66"/>
      <c r="B17" s="10" t="s">
        <v>2</v>
      </c>
      <c r="C17" s="22"/>
      <c r="D17" s="16">
        <v>11</v>
      </c>
      <c r="E17" s="9">
        <v>16</v>
      </c>
      <c r="F17" s="16">
        <v>7</v>
      </c>
      <c r="G17" s="16">
        <v>0</v>
      </c>
      <c r="H17" s="16">
        <f>SUM(D17:G17)</f>
        <v>34</v>
      </c>
      <c r="I17" s="19"/>
    </row>
    <row r="18" spans="1:9" x14ac:dyDescent="0.25">
      <c r="A18" s="66"/>
      <c r="B18" s="10" t="s">
        <v>16</v>
      </c>
      <c r="C18" s="22"/>
      <c r="D18" s="16">
        <v>0</v>
      </c>
      <c r="E18" s="9">
        <v>0</v>
      </c>
      <c r="F18" s="16">
        <v>0</v>
      </c>
      <c r="G18" s="16">
        <v>0</v>
      </c>
      <c r="H18" s="16">
        <v>0</v>
      </c>
      <c r="I18" s="19"/>
    </row>
    <row r="19" spans="1:9" x14ac:dyDescent="0.25">
      <c r="A19" s="66"/>
      <c r="B19" s="11" t="s">
        <v>17</v>
      </c>
      <c r="C19" s="22"/>
      <c r="D19" s="16">
        <f>D14+D15+D16</f>
        <v>52</v>
      </c>
      <c r="E19" s="16">
        <f t="shared" ref="E19:G19" si="4">E14+E15+E16</f>
        <v>41</v>
      </c>
      <c r="F19" s="16">
        <f t="shared" si="4"/>
        <v>4</v>
      </c>
      <c r="G19" s="16">
        <f t="shared" si="4"/>
        <v>0</v>
      </c>
      <c r="H19" s="16">
        <f>H14+H15+H16</f>
        <v>97</v>
      </c>
      <c r="I19" s="19"/>
    </row>
    <row r="20" spans="1:9" x14ac:dyDescent="0.25">
      <c r="A20" s="67"/>
      <c r="B20" s="12" t="s">
        <v>14</v>
      </c>
      <c r="C20" s="22"/>
      <c r="D20" s="13">
        <f>D19/D3</f>
        <v>0.75362318840579712</v>
      </c>
      <c r="E20" s="13">
        <f>E19/E3</f>
        <v>0.54666666666666663</v>
      </c>
      <c r="F20" s="13">
        <f>F19/F3</f>
        <v>0.2857142857142857</v>
      </c>
      <c r="G20" s="13">
        <f>G19/G3</f>
        <v>0</v>
      </c>
      <c r="H20" s="13">
        <f>H19/H3</f>
        <v>0.60624999999999996</v>
      </c>
      <c r="I20" s="19"/>
    </row>
    <row r="21" spans="1:9" x14ac:dyDescent="0.25">
      <c r="A21" s="27"/>
      <c r="B21" s="24"/>
      <c r="C21" s="22"/>
      <c r="D21" s="25"/>
      <c r="E21" s="25"/>
      <c r="F21" s="25"/>
      <c r="G21" s="25"/>
      <c r="H21" s="26"/>
      <c r="I21" s="19"/>
    </row>
    <row r="22" spans="1:9" x14ac:dyDescent="0.25">
      <c r="A22" s="16" t="s">
        <v>6</v>
      </c>
      <c r="B22" s="10" t="s">
        <v>18</v>
      </c>
      <c r="C22" s="22"/>
      <c r="D22" s="16"/>
      <c r="E22" s="9"/>
      <c r="F22" s="16"/>
      <c r="G22" s="16"/>
      <c r="H22" s="16"/>
      <c r="I22" s="19"/>
    </row>
    <row r="23" spans="1:9" x14ac:dyDescent="0.25">
      <c r="A23" s="28"/>
      <c r="B23" s="24"/>
      <c r="C23" s="22"/>
      <c r="D23" s="25"/>
      <c r="E23" s="25"/>
      <c r="F23" s="25"/>
      <c r="G23" s="25"/>
      <c r="H23" s="26"/>
      <c r="I23" s="19"/>
    </row>
    <row r="24" spans="1:9" x14ac:dyDescent="0.25">
      <c r="A24" s="4" t="s">
        <v>7</v>
      </c>
      <c r="B24" s="11" t="s">
        <v>14</v>
      </c>
      <c r="C24" s="22"/>
      <c r="D24" s="68">
        <f>(H11+H19)/H4</f>
        <v>0.39649122807017545</v>
      </c>
      <c r="E24" s="69"/>
      <c r="F24" s="69"/>
      <c r="G24" s="69"/>
      <c r="H24" s="70"/>
      <c r="I24" s="19"/>
    </row>
    <row r="25" spans="1:9" x14ac:dyDescent="0.25">
      <c r="I25" s="19"/>
    </row>
    <row r="26" spans="1:9" x14ac:dyDescent="0.25">
      <c r="I26" s="19"/>
    </row>
    <row r="27" spans="1:9" x14ac:dyDescent="0.25">
      <c r="B27" s="71" t="s">
        <v>19</v>
      </c>
      <c r="C27" s="71"/>
      <c r="D27" s="71"/>
      <c r="E27" s="71"/>
      <c r="F27" s="71"/>
      <c r="I27" s="19"/>
    </row>
    <row r="28" spans="1:9" x14ac:dyDescent="0.25">
      <c r="A28" s="1"/>
      <c r="B28" s="72" t="s">
        <v>20</v>
      </c>
      <c r="C28" s="73"/>
      <c r="D28" s="73"/>
      <c r="E28" s="29"/>
      <c r="F28" s="29" t="s">
        <v>7</v>
      </c>
      <c r="I28" s="19"/>
    </row>
    <row r="29" spans="1:9" x14ac:dyDescent="0.25">
      <c r="A29" s="74" t="s">
        <v>21</v>
      </c>
      <c r="B29" s="73" t="s">
        <v>22</v>
      </c>
      <c r="C29" s="73"/>
      <c r="D29" s="73"/>
      <c r="E29" s="1"/>
      <c r="F29" s="1"/>
      <c r="I29" s="19"/>
    </row>
    <row r="30" spans="1:9" x14ac:dyDescent="0.25">
      <c r="A30" s="74"/>
      <c r="B30" s="73" t="s">
        <v>23</v>
      </c>
      <c r="C30" s="73"/>
      <c r="D30" s="73"/>
      <c r="E30" s="1"/>
      <c r="F30" s="1"/>
      <c r="I30" s="19"/>
    </row>
    <row r="31" spans="1:9" x14ac:dyDescent="0.25">
      <c r="A31" s="74"/>
      <c r="B31" s="73" t="s">
        <v>24</v>
      </c>
      <c r="C31" s="73"/>
      <c r="D31" s="73"/>
      <c r="E31" s="1"/>
      <c r="F31" s="1"/>
      <c r="I31" s="19"/>
    </row>
    <row r="32" spans="1:9" x14ac:dyDescent="0.25">
      <c r="A32" s="74"/>
      <c r="B32" s="73" t="s">
        <v>25</v>
      </c>
      <c r="C32" s="73"/>
      <c r="D32" s="73"/>
      <c r="E32" s="1"/>
      <c r="F32" s="1"/>
    </row>
    <row r="33" spans="1:6" x14ac:dyDescent="0.25">
      <c r="A33" s="1"/>
      <c r="B33" s="73"/>
      <c r="C33" s="73"/>
      <c r="D33" s="73"/>
      <c r="E33" s="29" t="s">
        <v>7</v>
      </c>
      <c r="F33" s="29"/>
    </row>
    <row r="34" spans="1:6" x14ac:dyDescent="0.25">
      <c r="A34" s="74" t="s">
        <v>26</v>
      </c>
      <c r="B34" s="73" t="s">
        <v>22</v>
      </c>
      <c r="C34" s="73"/>
      <c r="D34" s="73"/>
      <c r="E34" s="1"/>
      <c r="F34" s="1"/>
    </row>
    <row r="35" spans="1:6" x14ac:dyDescent="0.25">
      <c r="A35" s="74"/>
      <c r="B35" s="73" t="s">
        <v>23</v>
      </c>
      <c r="C35" s="73"/>
      <c r="D35" s="73"/>
      <c r="E35" s="1"/>
      <c r="F35" s="1"/>
    </row>
    <row r="36" spans="1:6" x14ac:dyDescent="0.25">
      <c r="A36" s="74"/>
      <c r="B36" s="73" t="s">
        <v>27</v>
      </c>
      <c r="C36" s="73"/>
      <c r="D36" s="73"/>
      <c r="E36" s="1"/>
      <c r="F36" s="1"/>
    </row>
    <row r="37" spans="1:6" x14ac:dyDescent="0.25">
      <c r="A37" s="74"/>
      <c r="B37" s="73" t="s">
        <v>25</v>
      </c>
      <c r="C37" s="73"/>
      <c r="D37" s="73"/>
      <c r="E37" s="1"/>
      <c r="F37" s="1"/>
    </row>
    <row r="38" spans="1:6" x14ac:dyDescent="0.25">
      <c r="A38" s="1"/>
      <c r="B38" s="73"/>
      <c r="C38" s="73"/>
      <c r="D38" s="73"/>
      <c r="E38" s="29" t="s">
        <v>7</v>
      </c>
      <c r="F38" s="29"/>
    </row>
  </sheetData>
  <mergeCells count="21">
    <mergeCell ref="B38:D38"/>
    <mergeCell ref="B33:D33"/>
    <mergeCell ref="A34:A37"/>
    <mergeCell ref="B34:D34"/>
    <mergeCell ref="B35:D35"/>
    <mergeCell ref="B36:D36"/>
    <mergeCell ref="B37:D37"/>
    <mergeCell ref="A1:B1"/>
    <mergeCell ref="A2:B2"/>
    <mergeCell ref="A3:B3"/>
    <mergeCell ref="A4:B4"/>
    <mergeCell ref="A6:A12"/>
    <mergeCell ref="A14:A20"/>
    <mergeCell ref="D24:H24"/>
    <mergeCell ref="B27:F27"/>
    <mergeCell ref="B28:D28"/>
    <mergeCell ref="A29:A32"/>
    <mergeCell ref="B29:D29"/>
    <mergeCell ref="B30:D30"/>
    <mergeCell ref="B31:D31"/>
    <mergeCell ref="B32:D32"/>
  </mergeCells>
  <pageMargins left="0.7" right="0.7" top="0.75" bottom="0.75" header="0.3" footer="0.3"/>
  <pageSetup orientation="portrait" horizontalDpi="4294967293" verticalDpi="4294967293" r:id="rId1"/>
  <headerFooter>
    <oddHeader xml:space="preserve">&amp;C2015 Monthly Operations Reporting
</oddHeader>
    <oddFooter>&amp;C&amp;A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topLeftCell="A26" zoomScaleNormal="100" workbookViewId="0">
      <selection activeCell="A51" sqref="A5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9" width="10.140625" style="2" customWidth="1"/>
    <col min="10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9" s="17" customFormat="1" ht="45" x14ac:dyDescent="0.25">
      <c r="A1" s="75"/>
      <c r="B1" s="75"/>
      <c r="C1" s="48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  <c r="I1" s="18"/>
    </row>
    <row r="2" spans="1:9" x14ac:dyDescent="0.25">
      <c r="A2" s="71" t="s">
        <v>4</v>
      </c>
      <c r="B2" s="71"/>
      <c r="C2" s="21"/>
      <c r="D2" s="47">
        <v>110</v>
      </c>
      <c r="E2" s="9">
        <v>56</v>
      </c>
      <c r="F2" s="47">
        <v>3</v>
      </c>
      <c r="G2" s="47">
        <v>0</v>
      </c>
      <c r="H2" s="47">
        <f>SUM(D2:G2)</f>
        <v>169</v>
      </c>
      <c r="I2" s="19"/>
    </row>
    <row r="3" spans="1:9" x14ac:dyDescent="0.25">
      <c r="A3" s="71" t="s">
        <v>5</v>
      </c>
      <c r="B3" s="71"/>
      <c r="C3" s="22"/>
      <c r="D3" s="47">
        <v>80</v>
      </c>
      <c r="E3" s="9">
        <v>47</v>
      </c>
      <c r="F3" s="47">
        <v>18</v>
      </c>
      <c r="G3" s="47">
        <v>3</v>
      </c>
      <c r="H3" s="47">
        <f t="shared" ref="H3:H4" si="0">SUM(D3:G3)</f>
        <v>148</v>
      </c>
      <c r="I3" s="19"/>
    </row>
    <row r="4" spans="1:9" x14ac:dyDescent="0.25">
      <c r="A4" s="76" t="s">
        <v>15</v>
      </c>
      <c r="B4" s="77"/>
      <c r="C4" s="22"/>
      <c r="D4" s="47">
        <f>SUM(D2:D3)</f>
        <v>190</v>
      </c>
      <c r="E4" s="47">
        <f t="shared" ref="E4:G4" si="1">SUM(E2:E3)</f>
        <v>103</v>
      </c>
      <c r="F4" s="47">
        <f t="shared" si="1"/>
        <v>21</v>
      </c>
      <c r="G4" s="47">
        <f t="shared" si="1"/>
        <v>3</v>
      </c>
      <c r="H4" s="47">
        <f t="shared" si="0"/>
        <v>317</v>
      </c>
      <c r="I4" s="19"/>
    </row>
    <row r="5" spans="1:9" x14ac:dyDescent="0.25">
      <c r="A5" s="23"/>
      <c r="B5" s="24"/>
      <c r="C5" s="22"/>
      <c r="D5" s="25"/>
      <c r="E5" s="25"/>
      <c r="F5" s="25"/>
      <c r="G5" s="25"/>
      <c r="H5" s="26"/>
      <c r="I5" s="19"/>
    </row>
    <row r="6" spans="1:9" x14ac:dyDescent="0.25">
      <c r="A6" s="65" t="s">
        <v>9</v>
      </c>
      <c r="B6" s="1" t="s">
        <v>1</v>
      </c>
      <c r="C6" s="22"/>
      <c r="D6" s="47">
        <v>28</v>
      </c>
      <c r="E6" s="9">
        <v>23</v>
      </c>
      <c r="F6" s="47">
        <v>6</v>
      </c>
      <c r="G6" s="47">
        <v>0</v>
      </c>
      <c r="H6" s="47">
        <f>SUM(D6:G6)</f>
        <v>57</v>
      </c>
      <c r="I6" s="19"/>
    </row>
    <row r="7" spans="1:9" x14ac:dyDescent="0.25">
      <c r="A7" s="66"/>
      <c r="B7" s="1" t="s">
        <v>8</v>
      </c>
      <c r="C7" s="22"/>
      <c r="D7" s="47">
        <v>5</v>
      </c>
      <c r="E7" s="9">
        <v>0</v>
      </c>
      <c r="F7" s="47">
        <v>0</v>
      </c>
      <c r="G7" s="47">
        <v>0</v>
      </c>
      <c r="H7" s="47">
        <f t="shared" ref="H7:H9" si="2">SUM(D7:G7)</f>
        <v>5</v>
      </c>
      <c r="I7" s="19"/>
    </row>
    <row r="8" spans="1:9" x14ac:dyDescent="0.25">
      <c r="A8" s="66"/>
      <c r="B8" s="10" t="s">
        <v>3</v>
      </c>
      <c r="C8" s="22"/>
      <c r="D8" s="47">
        <v>4</v>
      </c>
      <c r="E8" s="9">
        <v>0</v>
      </c>
      <c r="F8" s="47">
        <v>0</v>
      </c>
      <c r="G8" s="47">
        <v>0</v>
      </c>
      <c r="H8" s="47">
        <f t="shared" si="2"/>
        <v>4</v>
      </c>
      <c r="I8" s="19"/>
    </row>
    <row r="9" spans="1:9" x14ac:dyDescent="0.25">
      <c r="A9" s="66"/>
      <c r="B9" s="10" t="s">
        <v>2</v>
      </c>
      <c r="C9" s="22"/>
      <c r="D9" s="47">
        <v>54</v>
      </c>
      <c r="E9" s="9">
        <v>31</v>
      </c>
      <c r="F9" s="47">
        <v>2</v>
      </c>
      <c r="G9" s="47">
        <v>0</v>
      </c>
      <c r="H9" s="47">
        <f t="shared" si="2"/>
        <v>87</v>
      </c>
      <c r="I9" s="19"/>
    </row>
    <row r="10" spans="1:9" x14ac:dyDescent="0.25">
      <c r="A10" s="66"/>
      <c r="B10" s="10" t="s">
        <v>16</v>
      </c>
      <c r="C10" s="22"/>
      <c r="D10" s="47">
        <v>4</v>
      </c>
      <c r="E10" s="9">
        <v>0</v>
      </c>
      <c r="F10" s="47">
        <v>0</v>
      </c>
      <c r="G10" s="47">
        <v>2</v>
      </c>
      <c r="H10" s="47">
        <f>D10+E10+F10+G10</f>
        <v>6</v>
      </c>
      <c r="I10" s="19"/>
    </row>
    <row r="11" spans="1:9" x14ac:dyDescent="0.25">
      <c r="A11" s="66"/>
      <c r="B11" s="11" t="s">
        <v>17</v>
      </c>
      <c r="C11" s="22"/>
      <c r="D11" s="47">
        <f>D6+D7+D8</f>
        <v>37</v>
      </c>
      <c r="E11" s="47">
        <f t="shared" ref="E11:G11" si="3">E6+E7+E8</f>
        <v>23</v>
      </c>
      <c r="F11" s="47">
        <f t="shared" si="3"/>
        <v>6</v>
      </c>
      <c r="G11" s="47">
        <f t="shared" si="3"/>
        <v>0</v>
      </c>
      <c r="H11" s="47">
        <f t="shared" ref="H11" si="4">H6+H7+H8</f>
        <v>66</v>
      </c>
      <c r="I11" s="19"/>
    </row>
    <row r="12" spans="1:9" x14ac:dyDescent="0.25">
      <c r="A12" s="67"/>
      <c r="B12" s="12" t="s">
        <v>14</v>
      </c>
      <c r="C12" s="22"/>
      <c r="D12" s="13">
        <f>D11/D2</f>
        <v>0.33636363636363636</v>
      </c>
      <c r="E12" s="13">
        <f>E11/E2</f>
        <v>0.4107142857142857</v>
      </c>
      <c r="F12" s="13">
        <f>F11/F2</f>
        <v>2</v>
      </c>
      <c r="G12" s="13" t="e">
        <f>G11/G2</f>
        <v>#DIV/0!</v>
      </c>
      <c r="H12" s="13">
        <f>H11/H2</f>
        <v>0.39053254437869822</v>
      </c>
      <c r="I12" s="19"/>
    </row>
    <row r="13" spans="1:9" x14ac:dyDescent="0.25">
      <c r="A13" s="27"/>
      <c r="B13" s="24"/>
      <c r="C13" s="22"/>
      <c r="D13" s="25"/>
      <c r="E13" s="25"/>
      <c r="F13" s="25"/>
      <c r="G13" s="25"/>
      <c r="H13" s="26"/>
      <c r="I13" s="19"/>
    </row>
    <row r="14" spans="1:9" x14ac:dyDescent="0.25">
      <c r="A14" s="65" t="s">
        <v>10</v>
      </c>
      <c r="B14" s="1" t="s">
        <v>1</v>
      </c>
      <c r="C14" s="22"/>
      <c r="D14" s="47">
        <v>27</v>
      </c>
      <c r="E14" s="9">
        <v>20</v>
      </c>
      <c r="F14" s="47">
        <v>11</v>
      </c>
      <c r="G14" s="47">
        <v>0</v>
      </c>
      <c r="H14" s="47">
        <f>SUM(D14:G14)</f>
        <v>58</v>
      </c>
      <c r="I14" s="19"/>
    </row>
    <row r="15" spans="1:9" x14ac:dyDescent="0.25">
      <c r="A15" s="66"/>
      <c r="B15" s="1" t="s">
        <v>8</v>
      </c>
      <c r="C15" s="22"/>
      <c r="D15" s="47">
        <v>31</v>
      </c>
      <c r="E15" s="9">
        <v>13</v>
      </c>
      <c r="F15" s="47">
        <v>1</v>
      </c>
      <c r="G15" s="47">
        <v>0</v>
      </c>
      <c r="H15" s="47">
        <f t="shared" ref="H15:H18" si="5">SUM(D15:G15)</f>
        <v>45</v>
      </c>
      <c r="I15" s="19"/>
    </row>
    <row r="16" spans="1:9" x14ac:dyDescent="0.25">
      <c r="A16" s="66"/>
      <c r="B16" s="10" t="s">
        <v>3</v>
      </c>
      <c r="C16" s="22"/>
      <c r="D16" s="47">
        <v>13</v>
      </c>
      <c r="E16" s="9">
        <v>11</v>
      </c>
      <c r="F16" s="47">
        <v>3</v>
      </c>
      <c r="G16" s="47">
        <v>0</v>
      </c>
      <c r="H16" s="47">
        <f t="shared" si="5"/>
        <v>27</v>
      </c>
      <c r="I16" s="19"/>
    </row>
    <row r="17" spans="1:9" x14ac:dyDescent="0.25">
      <c r="A17" s="66"/>
      <c r="B17" s="10" t="s">
        <v>2</v>
      </c>
      <c r="C17" s="22"/>
      <c r="D17" s="47">
        <v>6</v>
      </c>
      <c r="E17" s="9">
        <v>5</v>
      </c>
      <c r="F17" s="47">
        <v>4</v>
      </c>
      <c r="G17" s="47">
        <v>0</v>
      </c>
      <c r="H17" s="47">
        <f t="shared" si="5"/>
        <v>15</v>
      </c>
      <c r="I17" s="19"/>
    </row>
    <row r="18" spans="1:9" x14ac:dyDescent="0.25">
      <c r="A18" s="66"/>
      <c r="B18" s="10" t="s">
        <v>16</v>
      </c>
      <c r="C18" s="22"/>
      <c r="D18" s="47">
        <v>0</v>
      </c>
      <c r="E18" s="9">
        <v>0</v>
      </c>
      <c r="F18" s="47">
        <v>0</v>
      </c>
      <c r="G18" s="47">
        <v>0</v>
      </c>
      <c r="H18" s="47">
        <f t="shared" si="5"/>
        <v>0</v>
      </c>
      <c r="I18" s="19"/>
    </row>
    <row r="19" spans="1:9" x14ac:dyDescent="0.25">
      <c r="A19" s="66"/>
      <c r="B19" s="11" t="s">
        <v>17</v>
      </c>
      <c r="C19" s="22"/>
      <c r="D19" s="47">
        <f>D14+D15+D16</f>
        <v>71</v>
      </c>
      <c r="E19" s="47">
        <f t="shared" ref="E19:G19" si="6">E14+E15+E16</f>
        <v>44</v>
      </c>
      <c r="F19" s="47">
        <f t="shared" si="6"/>
        <v>15</v>
      </c>
      <c r="G19" s="47">
        <f t="shared" si="6"/>
        <v>0</v>
      </c>
      <c r="H19" s="47">
        <f t="shared" ref="H19" si="7">H14+H15+H16</f>
        <v>130</v>
      </c>
      <c r="I19" s="19"/>
    </row>
    <row r="20" spans="1:9" x14ac:dyDescent="0.25">
      <c r="A20" s="67"/>
      <c r="B20" s="12" t="s">
        <v>14</v>
      </c>
      <c r="C20" s="22"/>
      <c r="D20" s="13">
        <f>D19/D3</f>
        <v>0.88749999999999996</v>
      </c>
      <c r="E20" s="13">
        <f>E19/E3</f>
        <v>0.93617021276595747</v>
      </c>
      <c r="F20" s="13">
        <f>F19/F3</f>
        <v>0.83333333333333337</v>
      </c>
      <c r="G20" s="13">
        <f>G19/G3</f>
        <v>0</v>
      </c>
      <c r="H20" s="13">
        <f>H19/H3</f>
        <v>0.8783783783783784</v>
      </c>
      <c r="I20" s="19"/>
    </row>
    <row r="21" spans="1:9" x14ac:dyDescent="0.25">
      <c r="A21" s="27"/>
      <c r="B21" s="24"/>
      <c r="C21" s="22"/>
      <c r="D21" s="25"/>
      <c r="E21" s="25"/>
      <c r="F21" s="25"/>
      <c r="G21" s="25"/>
      <c r="H21" s="26"/>
      <c r="I21" s="19"/>
    </row>
    <row r="22" spans="1:9" x14ac:dyDescent="0.25">
      <c r="A22" s="47" t="s">
        <v>6</v>
      </c>
      <c r="B22" s="10" t="s">
        <v>18</v>
      </c>
      <c r="C22" s="22"/>
      <c r="D22" s="47">
        <v>1</v>
      </c>
      <c r="E22" s="9">
        <v>0</v>
      </c>
      <c r="F22" s="47">
        <v>0</v>
      </c>
      <c r="G22" s="47">
        <v>0</v>
      </c>
      <c r="H22" s="47">
        <v>0</v>
      </c>
      <c r="I22" s="19"/>
    </row>
    <row r="23" spans="1:9" x14ac:dyDescent="0.25">
      <c r="A23" s="28"/>
      <c r="B23" s="24"/>
      <c r="C23" s="22"/>
      <c r="D23" s="25"/>
      <c r="E23" s="25"/>
      <c r="F23" s="25"/>
      <c r="G23" s="25"/>
      <c r="H23" s="26"/>
      <c r="I23" s="19"/>
    </row>
    <row r="24" spans="1:9" x14ac:dyDescent="0.25">
      <c r="A24" s="4" t="s">
        <v>7</v>
      </c>
      <c r="B24" s="11" t="s">
        <v>14</v>
      </c>
      <c r="C24" s="22"/>
      <c r="D24" s="68">
        <f>(H11+H19)/H4</f>
        <v>0.6182965299684543</v>
      </c>
      <c r="E24" s="69"/>
      <c r="F24" s="69"/>
      <c r="G24" s="69"/>
      <c r="H24" s="70"/>
      <c r="I24" s="19"/>
    </row>
    <row r="25" spans="1:9" x14ac:dyDescent="0.25">
      <c r="I25" s="19"/>
    </row>
    <row r="26" spans="1:9" x14ac:dyDescent="0.25">
      <c r="I26" s="19"/>
    </row>
    <row r="27" spans="1:9" x14ac:dyDescent="0.25">
      <c r="B27" s="71" t="s">
        <v>19</v>
      </c>
      <c r="C27" s="71"/>
      <c r="D27" s="71"/>
      <c r="E27" s="71"/>
      <c r="F27" s="71"/>
      <c r="I27" s="19"/>
    </row>
    <row r="28" spans="1:9" x14ac:dyDescent="0.25">
      <c r="A28" s="1"/>
      <c r="B28" s="72" t="s">
        <v>20</v>
      </c>
      <c r="C28" s="73"/>
      <c r="D28" s="73"/>
      <c r="E28" s="29"/>
      <c r="F28" s="29" t="s">
        <v>7</v>
      </c>
      <c r="I28" s="19"/>
    </row>
    <row r="29" spans="1:9" x14ac:dyDescent="0.25">
      <c r="A29" s="74" t="s">
        <v>21</v>
      </c>
      <c r="B29" s="73" t="s">
        <v>22</v>
      </c>
      <c r="C29" s="73"/>
      <c r="D29" s="73"/>
      <c r="E29" s="1"/>
      <c r="F29" s="1">
        <v>1</v>
      </c>
      <c r="I29" s="19"/>
    </row>
    <row r="30" spans="1:9" x14ac:dyDescent="0.25">
      <c r="A30" s="74"/>
      <c r="B30" s="78" t="s">
        <v>23</v>
      </c>
      <c r="C30" s="79"/>
      <c r="D30" s="80"/>
      <c r="E30" s="1"/>
      <c r="F30" s="1">
        <v>1</v>
      </c>
      <c r="I30" s="19"/>
    </row>
    <row r="31" spans="1:9" x14ac:dyDescent="0.25">
      <c r="A31" s="74"/>
      <c r="B31" s="49" t="s">
        <v>27</v>
      </c>
      <c r="C31" s="50"/>
      <c r="D31" s="51"/>
      <c r="E31" s="1"/>
      <c r="F31" s="1">
        <v>1</v>
      </c>
      <c r="I31" s="19"/>
    </row>
    <row r="32" spans="1:9" x14ac:dyDescent="0.25">
      <c r="A32" s="74"/>
      <c r="B32" s="73" t="s">
        <v>24</v>
      </c>
      <c r="C32" s="73"/>
      <c r="D32" s="73"/>
      <c r="E32" s="1"/>
      <c r="F32" s="1">
        <v>30</v>
      </c>
    </row>
    <row r="33" spans="1:18" x14ac:dyDescent="0.25">
      <c r="A33" s="74"/>
      <c r="B33" s="78" t="s">
        <v>28</v>
      </c>
      <c r="C33" s="79"/>
      <c r="D33" s="80"/>
      <c r="E33" s="1"/>
      <c r="F33" s="1">
        <v>0</v>
      </c>
    </row>
    <row r="34" spans="1:18" x14ac:dyDescent="0.25">
      <c r="A34" s="74"/>
      <c r="B34" s="73" t="s">
        <v>25</v>
      </c>
      <c r="C34" s="73"/>
      <c r="D34" s="73"/>
      <c r="E34" s="1"/>
      <c r="F34" s="1">
        <v>54</v>
      </c>
    </row>
    <row r="35" spans="1:18" s="3" customFormat="1" x14ac:dyDescent="0.25">
      <c r="A35" s="1"/>
      <c r="B35" s="73"/>
      <c r="C35" s="73"/>
      <c r="D35" s="73"/>
      <c r="E35" s="29" t="s">
        <v>7</v>
      </c>
      <c r="F35" s="29">
        <f>SUM(F29:F34)</f>
        <v>87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3" customFormat="1" x14ac:dyDescent="0.25">
      <c r="A36" s="74" t="s">
        <v>26</v>
      </c>
      <c r="B36" s="73" t="s">
        <v>22</v>
      </c>
      <c r="C36" s="73"/>
      <c r="D36" s="73"/>
      <c r="E36" s="1"/>
      <c r="F36" s="1">
        <v>6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" customFormat="1" x14ac:dyDescent="0.25">
      <c r="A37" s="74"/>
      <c r="B37" s="73" t="s">
        <v>23</v>
      </c>
      <c r="C37" s="73"/>
      <c r="D37" s="73"/>
      <c r="E37" s="1"/>
      <c r="F37" s="1">
        <v>2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" customFormat="1" x14ac:dyDescent="0.25">
      <c r="A38" s="74"/>
      <c r="B38" s="73" t="s">
        <v>27</v>
      </c>
      <c r="C38" s="73"/>
      <c r="D38" s="73"/>
      <c r="E38" s="1"/>
      <c r="F38" s="1">
        <v>1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3" customFormat="1" x14ac:dyDescent="0.25">
      <c r="A39" s="74"/>
      <c r="B39" s="78" t="s">
        <v>24</v>
      </c>
      <c r="C39" s="79"/>
      <c r="D39" s="80"/>
      <c r="E39" s="1"/>
      <c r="F39" s="1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x14ac:dyDescent="0.25">
      <c r="A40" s="74"/>
      <c r="B40" s="78" t="s">
        <v>28</v>
      </c>
      <c r="C40" s="79"/>
      <c r="D40" s="80"/>
      <c r="E40" s="1"/>
      <c r="F40" s="1">
        <v>2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3" customFormat="1" x14ac:dyDescent="0.25">
      <c r="A41" s="74"/>
      <c r="B41" s="73" t="s">
        <v>25</v>
      </c>
      <c r="C41" s="73"/>
      <c r="D41" s="73"/>
      <c r="E41" s="1"/>
      <c r="F41" s="1">
        <v>3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3" customFormat="1" x14ac:dyDescent="0.25">
      <c r="A42" s="1"/>
      <c r="B42" s="73"/>
      <c r="C42" s="73"/>
      <c r="D42" s="73"/>
      <c r="E42" s="29" t="s">
        <v>7</v>
      </c>
      <c r="F42" s="29">
        <f>SUM(F36:F41)</f>
        <v>14</v>
      </c>
      <c r="I42" s="2"/>
      <c r="J42" s="2"/>
      <c r="K42" s="2"/>
      <c r="L42" s="2"/>
      <c r="M42" s="2"/>
      <c r="N42" s="2"/>
      <c r="O42" s="2"/>
      <c r="P42" s="2"/>
      <c r="Q42" s="2"/>
      <c r="R42" s="2"/>
    </row>
  </sheetData>
  <mergeCells count="24"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A14:A20"/>
    <mergeCell ref="A1:B1"/>
    <mergeCell ref="A2:B2"/>
    <mergeCell ref="A3:B3"/>
    <mergeCell ref="A4:B4"/>
    <mergeCell ref="A6:A12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topLeftCell="A27" zoomScaleNormal="100" workbookViewId="0">
      <selection activeCell="A51" sqref="A5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9" width="10.140625" style="2" customWidth="1"/>
    <col min="10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9" s="17" customFormat="1" ht="45" x14ac:dyDescent="0.25">
      <c r="A1" s="75"/>
      <c r="B1" s="75"/>
      <c r="C1" s="53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  <c r="I1" s="18"/>
    </row>
    <row r="2" spans="1:9" x14ac:dyDescent="0.25">
      <c r="A2" s="71" t="s">
        <v>4</v>
      </c>
      <c r="B2" s="71"/>
      <c r="C2" s="21"/>
      <c r="D2" s="52">
        <v>48</v>
      </c>
      <c r="E2" s="9">
        <v>63</v>
      </c>
      <c r="F2" s="52">
        <v>15</v>
      </c>
      <c r="G2" s="52">
        <v>0</v>
      </c>
      <c r="H2" s="52">
        <f>SUM(D2:G2)</f>
        <v>126</v>
      </c>
      <c r="I2" s="19"/>
    </row>
    <row r="3" spans="1:9" x14ac:dyDescent="0.25">
      <c r="A3" s="71" t="s">
        <v>5</v>
      </c>
      <c r="B3" s="71"/>
      <c r="C3" s="22"/>
      <c r="D3" s="52">
        <v>78</v>
      </c>
      <c r="E3" s="9">
        <v>43</v>
      </c>
      <c r="F3" s="52">
        <v>9</v>
      </c>
      <c r="G3" s="52">
        <v>0</v>
      </c>
      <c r="H3" s="52">
        <f t="shared" ref="H3:H4" si="0">SUM(D3:G3)</f>
        <v>130</v>
      </c>
      <c r="I3" s="19"/>
    </row>
    <row r="4" spans="1:9" x14ac:dyDescent="0.25">
      <c r="A4" s="76" t="s">
        <v>15</v>
      </c>
      <c r="B4" s="77"/>
      <c r="C4" s="22"/>
      <c r="D4" s="52">
        <f>SUM(D2:D3)</f>
        <v>126</v>
      </c>
      <c r="E4" s="52">
        <f t="shared" ref="E4:G4" si="1">SUM(E2:E3)</f>
        <v>106</v>
      </c>
      <c r="F4" s="52">
        <f t="shared" si="1"/>
        <v>24</v>
      </c>
      <c r="G4" s="52">
        <f t="shared" si="1"/>
        <v>0</v>
      </c>
      <c r="H4" s="52">
        <f t="shared" si="0"/>
        <v>256</v>
      </c>
      <c r="I4" s="19"/>
    </row>
    <row r="5" spans="1:9" x14ac:dyDescent="0.25">
      <c r="A5" s="23"/>
      <c r="B5" s="24"/>
      <c r="C5" s="22"/>
      <c r="D5" s="25"/>
      <c r="E5" s="25"/>
      <c r="F5" s="25"/>
      <c r="G5" s="25"/>
      <c r="H5" s="26"/>
      <c r="I5" s="19"/>
    </row>
    <row r="6" spans="1:9" x14ac:dyDescent="0.25">
      <c r="A6" s="65" t="s">
        <v>9</v>
      </c>
      <c r="B6" s="1" t="s">
        <v>1</v>
      </c>
      <c r="C6" s="22"/>
      <c r="D6" s="52">
        <v>29</v>
      </c>
      <c r="E6" s="9">
        <v>19</v>
      </c>
      <c r="F6" s="52">
        <v>11</v>
      </c>
      <c r="G6" s="52">
        <v>0</v>
      </c>
      <c r="H6" s="52">
        <f>SUM(D6:G6)</f>
        <v>59</v>
      </c>
      <c r="I6" s="19"/>
    </row>
    <row r="7" spans="1:9" x14ac:dyDescent="0.25">
      <c r="A7" s="66"/>
      <c r="B7" s="1" t="s">
        <v>8</v>
      </c>
      <c r="C7" s="22"/>
      <c r="D7" s="52">
        <v>0</v>
      </c>
      <c r="E7" s="9">
        <v>0</v>
      </c>
      <c r="F7" s="52">
        <v>0</v>
      </c>
      <c r="G7" s="52">
        <v>0</v>
      </c>
      <c r="H7" s="52">
        <f t="shared" ref="H7:H11" si="2">SUM(D7:G7)</f>
        <v>0</v>
      </c>
      <c r="I7" s="19"/>
    </row>
    <row r="8" spans="1:9" x14ac:dyDescent="0.25">
      <c r="A8" s="66"/>
      <c r="B8" s="10" t="s">
        <v>3</v>
      </c>
      <c r="C8" s="22"/>
      <c r="D8" s="52">
        <v>0</v>
      </c>
      <c r="E8" s="9">
        <v>4</v>
      </c>
      <c r="F8" s="52">
        <v>0</v>
      </c>
      <c r="G8" s="52">
        <v>0</v>
      </c>
      <c r="H8" s="52">
        <f t="shared" si="2"/>
        <v>4</v>
      </c>
      <c r="I8" s="19"/>
    </row>
    <row r="9" spans="1:9" x14ac:dyDescent="0.25">
      <c r="A9" s="66"/>
      <c r="B9" s="10" t="s">
        <v>2</v>
      </c>
      <c r="C9" s="22"/>
      <c r="D9" s="52">
        <v>25</v>
      </c>
      <c r="E9" s="9">
        <v>44</v>
      </c>
      <c r="F9" s="52">
        <v>3</v>
      </c>
      <c r="G9" s="52">
        <v>0</v>
      </c>
      <c r="H9" s="52">
        <f t="shared" si="2"/>
        <v>72</v>
      </c>
      <c r="I9" s="19"/>
    </row>
    <row r="10" spans="1:9" x14ac:dyDescent="0.25">
      <c r="A10" s="66"/>
      <c r="B10" s="10" t="s">
        <v>16</v>
      </c>
      <c r="C10" s="22"/>
      <c r="D10" s="52">
        <v>2</v>
      </c>
      <c r="E10" s="9">
        <v>0</v>
      </c>
      <c r="F10" s="52">
        <v>0</v>
      </c>
      <c r="G10" s="52">
        <v>0</v>
      </c>
      <c r="H10" s="52">
        <f t="shared" si="2"/>
        <v>2</v>
      </c>
      <c r="I10" s="19"/>
    </row>
    <row r="11" spans="1:9" x14ac:dyDescent="0.25">
      <c r="A11" s="66"/>
      <c r="B11" s="11" t="s">
        <v>17</v>
      </c>
      <c r="C11" s="22"/>
      <c r="D11" s="52">
        <f>D6+D7+D8</f>
        <v>29</v>
      </c>
      <c r="E11" s="52">
        <f t="shared" ref="E11:G11" si="3">E6+E7+E8</f>
        <v>23</v>
      </c>
      <c r="F11" s="52">
        <f t="shared" si="3"/>
        <v>11</v>
      </c>
      <c r="G11" s="52">
        <f t="shared" si="3"/>
        <v>0</v>
      </c>
      <c r="H11" s="52">
        <f t="shared" si="2"/>
        <v>63</v>
      </c>
      <c r="I11" s="19"/>
    </row>
    <row r="12" spans="1:9" x14ac:dyDescent="0.25">
      <c r="A12" s="67"/>
      <c r="B12" s="12" t="s">
        <v>14</v>
      </c>
      <c r="C12" s="22"/>
      <c r="D12" s="13">
        <f>D11/D2</f>
        <v>0.60416666666666663</v>
      </c>
      <c r="E12" s="13">
        <f t="shared" ref="E12:F12" si="4">E11/E4</f>
        <v>0.21698113207547171</v>
      </c>
      <c r="F12" s="13">
        <f t="shared" si="4"/>
        <v>0.45833333333333331</v>
      </c>
      <c r="G12" s="13">
        <v>1</v>
      </c>
      <c r="H12" s="13">
        <f>H11/H2</f>
        <v>0.5</v>
      </c>
      <c r="I12" s="19"/>
    </row>
    <row r="13" spans="1:9" x14ac:dyDescent="0.25">
      <c r="A13" s="27"/>
      <c r="B13" s="24"/>
      <c r="C13" s="22"/>
      <c r="D13" s="25"/>
      <c r="E13" s="25"/>
      <c r="F13" s="25"/>
      <c r="G13" s="25"/>
      <c r="H13" s="26"/>
      <c r="I13" s="19"/>
    </row>
    <row r="14" spans="1:9" x14ac:dyDescent="0.25">
      <c r="A14" s="65" t="s">
        <v>10</v>
      </c>
      <c r="B14" s="1" t="s">
        <v>1</v>
      </c>
      <c r="C14" s="22"/>
      <c r="D14" s="52">
        <v>16</v>
      </c>
      <c r="E14" s="9">
        <v>15</v>
      </c>
      <c r="F14" s="52">
        <v>5</v>
      </c>
      <c r="G14" s="52">
        <v>2</v>
      </c>
      <c r="H14" s="52">
        <f>SUM(D14:G14)</f>
        <v>38</v>
      </c>
      <c r="I14" s="19"/>
    </row>
    <row r="15" spans="1:9" x14ac:dyDescent="0.25">
      <c r="A15" s="66"/>
      <c r="B15" s="1" t="s">
        <v>8</v>
      </c>
      <c r="C15" s="22"/>
      <c r="D15" s="52">
        <v>37</v>
      </c>
      <c r="E15" s="9">
        <v>18</v>
      </c>
      <c r="F15" s="52">
        <v>0</v>
      </c>
      <c r="G15" s="52">
        <v>0</v>
      </c>
      <c r="H15" s="52">
        <f t="shared" ref="H15:H19" si="5">SUM(D15:G15)</f>
        <v>55</v>
      </c>
      <c r="I15" s="19"/>
    </row>
    <row r="16" spans="1:9" x14ac:dyDescent="0.25">
      <c r="A16" s="66"/>
      <c r="B16" s="10" t="s">
        <v>3</v>
      </c>
      <c r="C16" s="22"/>
      <c r="D16" s="52">
        <v>18</v>
      </c>
      <c r="E16" s="9">
        <v>4</v>
      </c>
      <c r="F16" s="52">
        <v>0</v>
      </c>
      <c r="G16" s="52">
        <v>0</v>
      </c>
      <c r="H16" s="52">
        <f t="shared" si="5"/>
        <v>22</v>
      </c>
      <c r="I16" s="19"/>
    </row>
    <row r="17" spans="1:9" x14ac:dyDescent="0.25">
      <c r="A17" s="66"/>
      <c r="B17" s="10" t="s">
        <v>2</v>
      </c>
      <c r="C17" s="22"/>
      <c r="D17" s="52">
        <v>10</v>
      </c>
      <c r="E17" s="9">
        <v>3</v>
      </c>
      <c r="F17" s="52">
        <v>5</v>
      </c>
      <c r="G17" s="52">
        <v>1</v>
      </c>
      <c r="H17" s="52">
        <f t="shared" si="5"/>
        <v>19</v>
      </c>
      <c r="I17" s="19"/>
    </row>
    <row r="18" spans="1:9" x14ac:dyDescent="0.25">
      <c r="A18" s="66"/>
      <c r="B18" s="10" t="s">
        <v>16</v>
      </c>
      <c r="C18" s="22"/>
      <c r="D18" s="52">
        <v>0</v>
      </c>
      <c r="E18" s="9">
        <v>0</v>
      </c>
      <c r="F18" s="52">
        <v>0</v>
      </c>
      <c r="G18" s="52">
        <v>0</v>
      </c>
      <c r="H18" s="52">
        <f t="shared" si="5"/>
        <v>0</v>
      </c>
      <c r="I18" s="19"/>
    </row>
    <row r="19" spans="1:9" x14ac:dyDescent="0.25">
      <c r="A19" s="66"/>
      <c r="B19" s="11" t="s">
        <v>17</v>
      </c>
      <c r="C19" s="22"/>
      <c r="D19" s="52">
        <f>D14+D15+D16</f>
        <v>71</v>
      </c>
      <c r="E19" s="52">
        <f t="shared" ref="E19:G19" si="6">E14+E15+E16</f>
        <v>37</v>
      </c>
      <c r="F19" s="52">
        <f t="shared" si="6"/>
        <v>5</v>
      </c>
      <c r="G19" s="52">
        <f t="shared" si="6"/>
        <v>2</v>
      </c>
      <c r="H19" s="52">
        <f t="shared" si="5"/>
        <v>115</v>
      </c>
      <c r="I19" s="19"/>
    </row>
    <row r="20" spans="1:9" x14ac:dyDescent="0.25">
      <c r="A20" s="67"/>
      <c r="B20" s="12" t="s">
        <v>14</v>
      </c>
      <c r="C20" s="22"/>
      <c r="D20" s="13">
        <f>D19/D3</f>
        <v>0.91025641025641024</v>
      </c>
      <c r="E20" s="13">
        <f>E19/E3</f>
        <v>0.86046511627906974</v>
      </c>
      <c r="F20" s="13">
        <f>F19/F3</f>
        <v>0.55555555555555558</v>
      </c>
      <c r="G20" s="13" t="e">
        <f>2/0</f>
        <v>#DIV/0!</v>
      </c>
      <c r="H20" s="13">
        <f>H19/H3</f>
        <v>0.88461538461538458</v>
      </c>
      <c r="I20" s="19"/>
    </row>
    <row r="21" spans="1:9" x14ac:dyDescent="0.25">
      <c r="A21" s="27"/>
      <c r="B21" s="24"/>
      <c r="C21" s="22"/>
      <c r="D21" s="25"/>
      <c r="E21" s="25"/>
      <c r="F21" s="25"/>
      <c r="G21" s="25"/>
      <c r="H21" s="26"/>
      <c r="I21" s="19"/>
    </row>
    <row r="22" spans="1:9" x14ac:dyDescent="0.25">
      <c r="A22" s="52" t="s">
        <v>6</v>
      </c>
      <c r="B22" s="10" t="s">
        <v>18</v>
      </c>
      <c r="C22" s="22"/>
      <c r="D22" s="52">
        <v>4</v>
      </c>
      <c r="E22" s="9">
        <v>0</v>
      </c>
      <c r="F22" s="52">
        <v>0</v>
      </c>
      <c r="G22" s="52">
        <v>0</v>
      </c>
      <c r="H22" s="52">
        <v>0</v>
      </c>
      <c r="I22" s="19"/>
    </row>
    <row r="23" spans="1:9" x14ac:dyDescent="0.25">
      <c r="A23" s="28"/>
      <c r="B23" s="24"/>
      <c r="C23" s="22"/>
      <c r="D23" s="25"/>
      <c r="E23" s="25"/>
      <c r="F23" s="25"/>
      <c r="G23" s="25"/>
      <c r="H23" s="26"/>
      <c r="I23" s="19"/>
    </row>
    <row r="24" spans="1:9" x14ac:dyDescent="0.25">
      <c r="A24" s="4" t="s">
        <v>7</v>
      </c>
      <c r="B24" s="11" t="s">
        <v>14</v>
      </c>
      <c r="C24" s="22"/>
      <c r="D24" s="68">
        <f>(H11+H19)/H4</f>
        <v>0.6953125</v>
      </c>
      <c r="E24" s="69"/>
      <c r="F24" s="69"/>
      <c r="G24" s="69"/>
      <c r="H24" s="70"/>
      <c r="I24" s="19"/>
    </row>
    <row r="25" spans="1:9" x14ac:dyDescent="0.25">
      <c r="I25" s="19"/>
    </row>
    <row r="26" spans="1:9" x14ac:dyDescent="0.25">
      <c r="I26" s="19"/>
    </row>
    <row r="27" spans="1:9" x14ac:dyDescent="0.25">
      <c r="B27" s="71" t="s">
        <v>19</v>
      </c>
      <c r="C27" s="71"/>
      <c r="D27" s="71"/>
      <c r="E27" s="71"/>
      <c r="F27" s="71"/>
      <c r="I27" s="19"/>
    </row>
    <row r="28" spans="1:9" x14ac:dyDescent="0.25">
      <c r="A28" s="1"/>
      <c r="B28" s="72" t="s">
        <v>20</v>
      </c>
      <c r="C28" s="73"/>
      <c r="D28" s="73"/>
      <c r="E28" s="29"/>
      <c r="F28" s="29" t="s">
        <v>7</v>
      </c>
      <c r="I28" s="19"/>
    </row>
    <row r="29" spans="1:9" x14ac:dyDescent="0.25">
      <c r="A29" s="74" t="s">
        <v>21</v>
      </c>
      <c r="B29" s="73" t="s">
        <v>22</v>
      </c>
      <c r="C29" s="73"/>
      <c r="D29" s="73"/>
      <c r="E29" s="1"/>
      <c r="F29" s="1">
        <v>0</v>
      </c>
      <c r="I29" s="19"/>
    </row>
    <row r="30" spans="1:9" x14ac:dyDescent="0.25">
      <c r="A30" s="74"/>
      <c r="B30" s="78" t="s">
        <v>23</v>
      </c>
      <c r="C30" s="79"/>
      <c r="D30" s="80"/>
      <c r="E30" s="1"/>
      <c r="F30" s="1">
        <v>1</v>
      </c>
      <c r="I30" s="19"/>
    </row>
    <row r="31" spans="1:9" x14ac:dyDescent="0.25">
      <c r="A31" s="74"/>
      <c r="B31" s="54" t="s">
        <v>27</v>
      </c>
      <c r="C31" s="55"/>
      <c r="D31" s="56"/>
      <c r="E31" s="1"/>
      <c r="F31" s="1">
        <v>1</v>
      </c>
      <c r="I31" s="19"/>
    </row>
    <row r="32" spans="1:9" x14ac:dyDescent="0.25">
      <c r="A32" s="74"/>
      <c r="B32" s="73" t="s">
        <v>24</v>
      </c>
      <c r="C32" s="73"/>
      <c r="D32" s="73"/>
      <c r="E32" s="1"/>
      <c r="F32" s="1">
        <v>37</v>
      </c>
    </row>
    <row r="33" spans="1:18" x14ac:dyDescent="0.25">
      <c r="A33" s="74"/>
      <c r="B33" s="78" t="s">
        <v>28</v>
      </c>
      <c r="C33" s="79"/>
      <c r="D33" s="80"/>
      <c r="E33" s="1"/>
      <c r="F33" s="1">
        <v>2</v>
      </c>
    </row>
    <row r="34" spans="1:18" x14ac:dyDescent="0.25">
      <c r="A34" s="74"/>
      <c r="B34" s="73" t="s">
        <v>25</v>
      </c>
      <c r="C34" s="73"/>
      <c r="D34" s="73"/>
      <c r="E34" s="1"/>
      <c r="F34" s="1">
        <v>31</v>
      </c>
    </row>
    <row r="35" spans="1:18" s="3" customFormat="1" x14ac:dyDescent="0.25">
      <c r="A35" s="1"/>
      <c r="B35" s="73"/>
      <c r="C35" s="73"/>
      <c r="D35" s="73"/>
      <c r="E35" s="29" t="s">
        <v>7</v>
      </c>
      <c r="F35" s="29">
        <f>SUM(F29:F34)</f>
        <v>72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3" customFormat="1" x14ac:dyDescent="0.25">
      <c r="A36" s="74" t="s">
        <v>26</v>
      </c>
      <c r="B36" s="73" t="s">
        <v>22</v>
      </c>
      <c r="C36" s="73"/>
      <c r="D36" s="73"/>
      <c r="E36" s="1"/>
      <c r="F36" s="1">
        <v>5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" customFormat="1" x14ac:dyDescent="0.25">
      <c r="A37" s="74"/>
      <c r="B37" s="73" t="s">
        <v>23</v>
      </c>
      <c r="C37" s="73"/>
      <c r="D37" s="73"/>
      <c r="E37" s="1"/>
      <c r="F37" s="1">
        <v>5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" customFormat="1" x14ac:dyDescent="0.25">
      <c r="A38" s="74"/>
      <c r="B38" s="73" t="s">
        <v>27</v>
      </c>
      <c r="C38" s="73"/>
      <c r="D38" s="73"/>
      <c r="E38" s="1"/>
      <c r="F38" s="1">
        <v>2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3" customFormat="1" x14ac:dyDescent="0.25">
      <c r="A39" s="74"/>
      <c r="B39" s="78" t="s">
        <v>24</v>
      </c>
      <c r="C39" s="79"/>
      <c r="D39" s="80"/>
      <c r="E39" s="1"/>
      <c r="F39" s="1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x14ac:dyDescent="0.25">
      <c r="A40" s="74"/>
      <c r="B40" s="78" t="s">
        <v>28</v>
      </c>
      <c r="C40" s="79"/>
      <c r="D40" s="80"/>
      <c r="E40" s="1"/>
      <c r="F40" s="1">
        <v>4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3" customFormat="1" x14ac:dyDescent="0.25">
      <c r="A41" s="74"/>
      <c r="B41" s="73" t="s">
        <v>25</v>
      </c>
      <c r="C41" s="73"/>
      <c r="D41" s="73"/>
      <c r="E41" s="1"/>
      <c r="F41" s="1">
        <v>3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3" customFormat="1" x14ac:dyDescent="0.25">
      <c r="A42" s="1"/>
      <c r="B42" s="73"/>
      <c r="C42" s="73"/>
      <c r="D42" s="73"/>
      <c r="E42" s="29" t="s">
        <v>7</v>
      </c>
      <c r="F42" s="29">
        <f>SUM(F36:F41)</f>
        <v>19</v>
      </c>
      <c r="I42" s="2"/>
      <c r="J42" s="2"/>
      <c r="K42" s="2"/>
      <c r="L42" s="2"/>
      <c r="M42" s="2"/>
      <c r="N42" s="2"/>
      <c r="O42" s="2"/>
      <c r="P42" s="2"/>
      <c r="Q42" s="2"/>
      <c r="R42" s="2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zoomScaleNormal="100" workbookViewId="0">
      <selection activeCell="A51" sqref="A5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9" width="10.140625" style="2" customWidth="1"/>
    <col min="10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9" s="17" customFormat="1" ht="45" x14ac:dyDescent="0.25">
      <c r="A1" s="75"/>
      <c r="B1" s="75"/>
      <c r="C1" s="58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  <c r="I1" s="18"/>
    </row>
    <row r="2" spans="1:9" x14ac:dyDescent="0.25">
      <c r="A2" s="71" t="s">
        <v>4</v>
      </c>
      <c r="B2" s="71"/>
      <c r="C2" s="21"/>
      <c r="D2" s="57">
        <v>49</v>
      </c>
      <c r="E2" s="9">
        <v>25</v>
      </c>
      <c r="F2" s="57">
        <v>4</v>
      </c>
      <c r="G2" s="57">
        <v>0</v>
      </c>
      <c r="H2" s="57">
        <f>SUM(D2:G2)</f>
        <v>78</v>
      </c>
      <c r="I2" s="19"/>
    </row>
    <row r="3" spans="1:9" x14ac:dyDescent="0.25">
      <c r="A3" s="71" t="s">
        <v>5</v>
      </c>
      <c r="B3" s="71"/>
      <c r="C3" s="22"/>
      <c r="D3" s="57">
        <v>73</v>
      </c>
      <c r="E3" s="9">
        <v>51</v>
      </c>
      <c r="F3" s="57">
        <v>12</v>
      </c>
      <c r="G3" s="57">
        <v>0</v>
      </c>
      <c r="H3" s="57">
        <f t="shared" ref="H3:H4" si="0">SUM(D3:G3)</f>
        <v>136</v>
      </c>
      <c r="I3" s="19"/>
    </row>
    <row r="4" spans="1:9" x14ac:dyDescent="0.25">
      <c r="A4" s="76" t="s">
        <v>15</v>
      </c>
      <c r="B4" s="77"/>
      <c r="C4" s="22"/>
      <c r="D4" s="57">
        <f>SUM(D2:D3)</f>
        <v>122</v>
      </c>
      <c r="E4" s="57">
        <f t="shared" ref="E4:G4" si="1">SUM(E2:E3)</f>
        <v>76</v>
      </c>
      <c r="F4" s="57">
        <f t="shared" si="1"/>
        <v>16</v>
      </c>
      <c r="G4" s="57">
        <f t="shared" si="1"/>
        <v>0</v>
      </c>
      <c r="H4" s="57">
        <f t="shared" si="0"/>
        <v>214</v>
      </c>
      <c r="I4" s="19"/>
    </row>
    <row r="5" spans="1:9" x14ac:dyDescent="0.25">
      <c r="A5" s="23"/>
      <c r="B5" s="24"/>
      <c r="C5" s="22"/>
      <c r="D5" s="25"/>
      <c r="E5" s="25"/>
      <c r="F5" s="25"/>
      <c r="G5" s="25"/>
      <c r="H5" s="26"/>
      <c r="I5" s="19"/>
    </row>
    <row r="6" spans="1:9" x14ac:dyDescent="0.25">
      <c r="A6" s="65" t="s">
        <v>9</v>
      </c>
      <c r="B6" s="1" t="s">
        <v>1</v>
      </c>
      <c r="C6" s="22"/>
      <c r="D6" s="57">
        <v>58</v>
      </c>
      <c r="E6" s="9">
        <v>22</v>
      </c>
      <c r="F6" s="57">
        <v>8</v>
      </c>
      <c r="G6" s="57">
        <v>1</v>
      </c>
      <c r="H6" s="57">
        <f>SUM(D6:G6)</f>
        <v>89</v>
      </c>
      <c r="I6" s="19"/>
    </row>
    <row r="7" spans="1:9" x14ac:dyDescent="0.25">
      <c r="A7" s="66"/>
      <c r="B7" s="1" t="s">
        <v>8</v>
      </c>
      <c r="C7" s="22"/>
      <c r="D7" s="57">
        <v>3</v>
      </c>
      <c r="E7" s="9">
        <v>0</v>
      </c>
      <c r="F7" s="57">
        <v>0</v>
      </c>
      <c r="G7" s="57">
        <v>0</v>
      </c>
      <c r="H7" s="57">
        <f t="shared" ref="H7:H11" si="2">SUM(D7:G7)</f>
        <v>3</v>
      </c>
      <c r="I7" s="19"/>
    </row>
    <row r="8" spans="1:9" x14ac:dyDescent="0.25">
      <c r="A8" s="66"/>
      <c r="B8" s="10" t="s">
        <v>3</v>
      </c>
      <c r="C8" s="22"/>
      <c r="D8" s="57">
        <v>2</v>
      </c>
      <c r="E8" s="9">
        <v>1</v>
      </c>
      <c r="F8" s="57">
        <v>1</v>
      </c>
      <c r="G8" s="57">
        <v>0</v>
      </c>
      <c r="H8" s="57">
        <f t="shared" si="2"/>
        <v>4</v>
      </c>
      <c r="I8" s="19"/>
    </row>
    <row r="9" spans="1:9" x14ac:dyDescent="0.25">
      <c r="A9" s="66"/>
      <c r="B9" s="10" t="s">
        <v>2</v>
      </c>
      <c r="C9" s="22"/>
      <c r="D9" s="57">
        <v>28</v>
      </c>
      <c r="E9" s="9">
        <v>21</v>
      </c>
      <c r="F9" s="57">
        <v>0</v>
      </c>
      <c r="G9" s="57">
        <v>0</v>
      </c>
      <c r="H9" s="57">
        <f t="shared" si="2"/>
        <v>49</v>
      </c>
      <c r="I9" s="19"/>
    </row>
    <row r="10" spans="1:9" x14ac:dyDescent="0.25">
      <c r="A10" s="66"/>
      <c r="B10" s="10" t="s">
        <v>16</v>
      </c>
      <c r="C10" s="22"/>
      <c r="D10" s="57">
        <v>0</v>
      </c>
      <c r="E10" s="9">
        <v>0</v>
      </c>
      <c r="F10" s="57">
        <v>0</v>
      </c>
      <c r="G10" s="57">
        <v>0</v>
      </c>
      <c r="H10" s="57">
        <f t="shared" si="2"/>
        <v>0</v>
      </c>
      <c r="I10" s="19"/>
    </row>
    <row r="11" spans="1:9" x14ac:dyDescent="0.25">
      <c r="A11" s="66"/>
      <c r="B11" s="11" t="s">
        <v>17</v>
      </c>
      <c r="C11" s="22"/>
      <c r="D11" s="57">
        <f>D6+D7+D8</f>
        <v>63</v>
      </c>
      <c r="E11" s="57">
        <f t="shared" ref="E11:G11" si="3">E6+E7+E8</f>
        <v>23</v>
      </c>
      <c r="F11" s="57">
        <f t="shared" si="3"/>
        <v>9</v>
      </c>
      <c r="G11" s="57">
        <f t="shared" si="3"/>
        <v>1</v>
      </c>
      <c r="H11" s="57">
        <f t="shared" si="2"/>
        <v>96</v>
      </c>
      <c r="I11" s="19"/>
    </row>
    <row r="12" spans="1:9" x14ac:dyDescent="0.25">
      <c r="A12" s="67"/>
      <c r="B12" s="12" t="s">
        <v>14</v>
      </c>
      <c r="C12" s="22"/>
      <c r="D12" s="13">
        <f>D11/D2</f>
        <v>1.2857142857142858</v>
      </c>
      <c r="E12" s="13">
        <f t="shared" ref="E12:F12" si="4">E11/E4</f>
        <v>0.30263157894736842</v>
      </c>
      <c r="F12" s="13">
        <f t="shared" si="4"/>
        <v>0.5625</v>
      </c>
      <c r="G12" s="13">
        <v>1</v>
      </c>
      <c r="H12" s="13">
        <f>H11/H2</f>
        <v>1.2307692307692308</v>
      </c>
      <c r="I12" s="19"/>
    </row>
    <row r="13" spans="1:9" x14ac:dyDescent="0.25">
      <c r="A13" s="27"/>
      <c r="B13" s="24"/>
      <c r="C13" s="22"/>
      <c r="D13" s="25"/>
      <c r="E13" s="25"/>
      <c r="F13" s="25"/>
      <c r="G13" s="25"/>
      <c r="H13" s="26"/>
      <c r="I13" s="19"/>
    </row>
    <row r="14" spans="1:9" x14ac:dyDescent="0.25">
      <c r="A14" s="65" t="s">
        <v>10</v>
      </c>
      <c r="B14" s="1" t="s">
        <v>1</v>
      </c>
      <c r="C14" s="22"/>
      <c r="D14" s="57">
        <v>41</v>
      </c>
      <c r="E14" s="9">
        <v>42</v>
      </c>
      <c r="F14" s="57">
        <v>5</v>
      </c>
      <c r="G14" s="57">
        <v>1</v>
      </c>
      <c r="H14" s="57">
        <f>SUM(D14:G14)</f>
        <v>89</v>
      </c>
      <c r="I14" s="19"/>
    </row>
    <row r="15" spans="1:9" x14ac:dyDescent="0.25">
      <c r="A15" s="66"/>
      <c r="B15" s="1" t="s">
        <v>8</v>
      </c>
      <c r="C15" s="22"/>
      <c r="D15" s="57">
        <v>28</v>
      </c>
      <c r="E15" s="9">
        <v>13</v>
      </c>
      <c r="F15" s="57">
        <v>3</v>
      </c>
      <c r="G15" s="57">
        <v>0</v>
      </c>
      <c r="H15" s="57">
        <f t="shared" ref="H15:H19" si="5">SUM(D15:G15)</f>
        <v>44</v>
      </c>
      <c r="I15" s="19"/>
    </row>
    <row r="16" spans="1:9" x14ac:dyDescent="0.25">
      <c r="A16" s="66"/>
      <c r="B16" s="10" t="s">
        <v>3</v>
      </c>
      <c r="C16" s="22"/>
      <c r="D16" s="57">
        <v>4</v>
      </c>
      <c r="E16" s="9">
        <v>1</v>
      </c>
      <c r="F16" s="57">
        <v>1</v>
      </c>
      <c r="G16" s="57">
        <v>0</v>
      </c>
      <c r="H16" s="57">
        <f t="shared" si="5"/>
        <v>6</v>
      </c>
      <c r="I16" s="19"/>
    </row>
    <row r="17" spans="1:9" x14ac:dyDescent="0.25">
      <c r="A17" s="66"/>
      <c r="B17" s="10" t="s">
        <v>2</v>
      </c>
      <c r="C17" s="22"/>
      <c r="D17" s="57">
        <v>8</v>
      </c>
      <c r="E17" s="9">
        <v>4</v>
      </c>
      <c r="F17" s="57">
        <v>7</v>
      </c>
      <c r="G17" s="57">
        <v>0</v>
      </c>
      <c r="H17" s="57">
        <f t="shared" si="5"/>
        <v>19</v>
      </c>
      <c r="I17" s="19"/>
    </row>
    <row r="18" spans="1:9" x14ac:dyDescent="0.25">
      <c r="A18" s="66"/>
      <c r="B18" s="10" t="s">
        <v>16</v>
      </c>
      <c r="C18" s="22"/>
      <c r="D18" s="57">
        <v>0</v>
      </c>
      <c r="E18" s="9">
        <v>0</v>
      </c>
      <c r="F18" s="57">
        <v>0</v>
      </c>
      <c r="G18" s="57">
        <v>0</v>
      </c>
      <c r="H18" s="57">
        <f t="shared" si="5"/>
        <v>0</v>
      </c>
      <c r="I18" s="19"/>
    </row>
    <row r="19" spans="1:9" x14ac:dyDescent="0.25">
      <c r="A19" s="66"/>
      <c r="B19" s="11" t="s">
        <v>17</v>
      </c>
      <c r="C19" s="22"/>
      <c r="D19" s="57">
        <f>D14+D15+D16</f>
        <v>73</v>
      </c>
      <c r="E19" s="57">
        <f t="shared" ref="E19:G19" si="6">E14+E15+E16</f>
        <v>56</v>
      </c>
      <c r="F19" s="57">
        <f t="shared" si="6"/>
        <v>9</v>
      </c>
      <c r="G19" s="57">
        <f t="shared" si="6"/>
        <v>1</v>
      </c>
      <c r="H19" s="57">
        <f t="shared" si="5"/>
        <v>139</v>
      </c>
      <c r="I19" s="19"/>
    </row>
    <row r="20" spans="1:9" x14ac:dyDescent="0.25">
      <c r="A20" s="67"/>
      <c r="B20" s="12" t="s">
        <v>14</v>
      </c>
      <c r="C20" s="22"/>
      <c r="D20" s="13">
        <f>D19/D3</f>
        <v>1</v>
      </c>
      <c r="E20" s="13">
        <f>E19/E3</f>
        <v>1.0980392156862746</v>
      </c>
      <c r="F20" s="13">
        <f>F19/F3</f>
        <v>0.75</v>
      </c>
      <c r="G20" s="13" t="e">
        <f>2/0</f>
        <v>#DIV/0!</v>
      </c>
      <c r="H20" s="13">
        <f>H19/H3</f>
        <v>1.0220588235294117</v>
      </c>
      <c r="I20" s="19"/>
    </row>
    <row r="21" spans="1:9" x14ac:dyDescent="0.25">
      <c r="A21" s="27"/>
      <c r="B21" s="24"/>
      <c r="C21" s="22"/>
      <c r="D21" s="25"/>
      <c r="E21" s="25"/>
      <c r="F21" s="25"/>
      <c r="G21" s="25"/>
      <c r="H21" s="26"/>
      <c r="I21" s="19"/>
    </row>
    <row r="22" spans="1:9" x14ac:dyDescent="0.25">
      <c r="A22" s="57" t="s">
        <v>6</v>
      </c>
      <c r="B22" s="10" t="s">
        <v>18</v>
      </c>
      <c r="C22" s="22"/>
      <c r="D22" s="57">
        <v>4</v>
      </c>
      <c r="E22" s="9">
        <v>0</v>
      </c>
      <c r="F22" s="57">
        <v>0</v>
      </c>
      <c r="G22" s="57">
        <v>0</v>
      </c>
      <c r="H22" s="57">
        <v>0</v>
      </c>
      <c r="I22" s="19"/>
    </row>
    <row r="23" spans="1:9" x14ac:dyDescent="0.25">
      <c r="A23" s="28"/>
      <c r="B23" s="24"/>
      <c r="C23" s="22"/>
      <c r="D23" s="25"/>
      <c r="E23" s="25"/>
      <c r="F23" s="25"/>
      <c r="G23" s="25"/>
      <c r="H23" s="26"/>
      <c r="I23" s="19"/>
    </row>
    <row r="24" spans="1:9" x14ac:dyDescent="0.25">
      <c r="A24" s="4" t="s">
        <v>7</v>
      </c>
      <c r="B24" s="11" t="s">
        <v>14</v>
      </c>
      <c r="C24" s="22"/>
      <c r="D24" s="68">
        <f>(H11+H19)/H4</f>
        <v>1.0981308411214954</v>
      </c>
      <c r="E24" s="69"/>
      <c r="F24" s="69"/>
      <c r="G24" s="69"/>
      <c r="H24" s="70"/>
      <c r="I24" s="19"/>
    </row>
    <row r="25" spans="1:9" x14ac:dyDescent="0.25">
      <c r="I25" s="19"/>
    </row>
    <row r="26" spans="1:9" x14ac:dyDescent="0.25">
      <c r="I26" s="19"/>
    </row>
    <row r="27" spans="1:9" x14ac:dyDescent="0.25">
      <c r="B27" s="71" t="s">
        <v>19</v>
      </c>
      <c r="C27" s="71"/>
      <c r="D27" s="71"/>
      <c r="E27" s="71"/>
      <c r="F27" s="71"/>
      <c r="I27" s="19"/>
    </row>
    <row r="28" spans="1:9" x14ac:dyDescent="0.25">
      <c r="A28" s="1"/>
      <c r="B28" s="72" t="s">
        <v>20</v>
      </c>
      <c r="C28" s="73"/>
      <c r="D28" s="73"/>
      <c r="E28" s="29"/>
      <c r="F28" s="29" t="s">
        <v>7</v>
      </c>
      <c r="I28" s="19"/>
    </row>
    <row r="29" spans="1:9" x14ac:dyDescent="0.25">
      <c r="A29" s="74" t="s">
        <v>21</v>
      </c>
      <c r="B29" s="73" t="s">
        <v>22</v>
      </c>
      <c r="C29" s="73"/>
      <c r="D29" s="73"/>
      <c r="E29" s="1"/>
      <c r="F29" s="1">
        <v>1</v>
      </c>
      <c r="I29" s="19"/>
    </row>
    <row r="30" spans="1:9" x14ac:dyDescent="0.25">
      <c r="A30" s="74"/>
      <c r="B30" s="78" t="s">
        <v>23</v>
      </c>
      <c r="C30" s="79"/>
      <c r="D30" s="80"/>
      <c r="E30" s="1"/>
      <c r="F30" s="1">
        <v>1</v>
      </c>
      <c r="I30" s="19"/>
    </row>
    <row r="31" spans="1:9" x14ac:dyDescent="0.25">
      <c r="A31" s="74"/>
      <c r="B31" s="59" t="s">
        <v>27</v>
      </c>
      <c r="C31" s="60"/>
      <c r="D31" s="61"/>
      <c r="E31" s="1"/>
      <c r="F31" s="1">
        <v>0</v>
      </c>
      <c r="I31" s="19"/>
    </row>
    <row r="32" spans="1:9" x14ac:dyDescent="0.25">
      <c r="A32" s="74"/>
      <c r="B32" s="73" t="s">
        <v>24</v>
      </c>
      <c r="C32" s="73"/>
      <c r="D32" s="73"/>
      <c r="E32" s="1"/>
      <c r="F32" s="1">
        <v>28</v>
      </c>
    </row>
    <row r="33" spans="1:18" x14ac:dyDescent="0.25">
      <c r="A33" s="74"/>
      <c r="B33" s="78" t="s">
        <v>28</v>
      </c>
      <c r="C33" s="79"/>
      <c r="D33" s="80"/>
      <c r="E33" s="1"/>
      <c r="F33" s="1">
        <v>0</v>
      </c>
    </row>
    <row r="34" spans="1:18" x14ac:dyDescent="0.25">
      <c r="A34" s="74"/>
      <c r="B34" s="73" t="s">
        <v>25</v>
      </c>
      <c r="C34" s="73"/>
      <c r="D34" s="73"/>
      <c r="E34" s="1"/>
      <c r="F34" s="1">
        <v>19</v>
      </c>
    </row>
    <row r="35" spans="1:18" s="3" customFormat="1" x14ac:dyDescent="0.25">
      <c r="A35" s="1"/>
      <c r="B35" s="73"/>
      <c r="C35" s="73"/>
      <c r="D35" s="73"/>
      <c r="E35" s="29" t="s">
        <v>7</v>
      </c>
      <c r="F35" s="29">
        <f>SUM(F29:F34)</f>
        <v>49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3" customFormat="1" x14ac:dyDescent="0.25">
      <c r="A36" s="74" t="s">
        <v>26</v>
      </c>
      <c r="B36" s="73" t="s">
        <v>22</v>
      </c>
      <c r="C36" s="73"/>
      <c r="D36" s="73"/>
      <c r="E36" s="1"/>
      <c r="F36" s="1">
        <v>4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" customFormat="1" x14ac:dyDescent="0.25">
      <c r="A37" s="74"/>
      <c r="B37" s="73" t="s">
        <v>23</v>
      </c>
      <c r="C37" s="73"/>
      <c r="D37" s="73"/>
      <c r="E37" s="1"/>
      <c r="F37" s="1">
        <v>4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" customFormat="1" x14ac:dyDescent="0.25">
      <c r="A38" s="74"/>
      <c r="B38" s="73" t="s">
        <v>27</v>
      </c>
      <c r="C38" s="73"/>
      <c r="D38" s="73"/>
      <c r="E38" s="1"/>
      <c r="F38" s="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3" customFormat="1" x14ac:dyDescent="0.25">
      <c r="A39" s="74"/>
      <c r="B39" s="78" t="s">
        <v>24</v>
      </c>
      <c r="C39" s="79"/>
      <c r="D39" s="80"/>
      <c r="E39" s="1"/>
      <c r="F39" s="1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x14ac:dyDescent="0.25">
      <c r="A40" s="74"/>
      <c r="B40" s="78" t="s">
        <v>28</v>
      </c>
      <c r="C40" s="79"/>
      <c r="D40" s="80"/>
      <c r="E40" s="1"/>
      <c r="F40" s="1">
        <v>6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3" customFormat="1" x14ac:dyDescent="0.25">
      <c r="A41" s="74"/>
      <c r="B41" s="73" t="s">
        <v>25</v>
      </c>
      <c r="C41" s="73"/>
      <c r="D41" s="73"/>
      <c r="E41" s="1"/>
      <c r="F41" s="1">
        <v>5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3" customFormat="1" x14ac:dyDescent="0.25">
      <c r="A42" s="1"/>
      <c r="B42" s="73"/>
      <c r="C42" s="73"/>
      <c r="D42" s="73"/>
      <c r="E42" s="29" t="s">
        <v>7</v>
      </c>
      <c r="F42" s="29">
        <f>SUM(F36:F41)</f>
        <v>19</v>
      </c>
      <c r="I42" s="2"/>
      <c r="J42" s="2"/>
      <c r="K42" s="2"/>
      <c r="L42" s="2"/>
      <c r="M42" s="2"/>
      <c r="N42" s="2"/>
      <c r="O42" s="2"/>
      <c r="P42" s="2"/>
      <c r="Q42" s="2"/>
      <c r="R42" s="2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view="pageLayout" zoomScaleNormal="100" workbookViewId="0">
      <selection activeCell="O8" sqref="O8"/>
    </sheetView>
  </sheetViews>
  <sheetFormatPr defaultColWidth="9.140625" defaultRowHeight="15" x14ac:dyDescent="0.25"/>
  <cols>
    <col min="1" max="1" width="25.140625" customWidth="1"/>
    <col min="2" max="2" width="5.28515625" customWidth="1"/>
    <col min="3" max="3" width="7" style="99" customWidth="1"/>
    <col min="4" max="14" width="6.42578125" style="99" customWidth="1"/>
    <col min="15" max="15" width="8.5703125" style="99" customWidth="1"/>
  </cols>
  <sheetData>
    <row r="1" spans="1:15" x14ac:dyDescent="0.25">
      <c r="A1" s="63"/>
      <c r="B1" s="81"/>
      <c r="C1" s="6" t="s">
        <v>30</v>
      </c>
      <c r="D1" s="7" t="s">
        <v>31</v>
      </c>
      <c r="E1" s="6" t="s">
        <v>32</v>
      </c>
      <c r="F1" s="6" t="s">
        <v>33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  <c r="L1" s="8" t="s">
        <v>39</v>
      </c>
      <c r="M1" s="8" t="s">
        <v>40</v>
      </c>
      <c r="N1" s="8" t="s">
        <v>41</v>
      </c>
      <c r="O1" s="8" t="s">
        <v>42</v>
      </c>
    </row>
    <row r="2" spans="1:15" x14ac:dyDescent="0.25">
      <c r="A2" s="64" t="s">
        <v>4</v>
      </c>
      <c r="B2" s="82"/>
      <c r="C2" s="62">
        <v>125</v>
      </c>
      <c r="D2" s="9">
        <v>105</v>
      </c>
      <c r="E2" s="62">
        <v>95</v>
      </c>
      <c r="F2" s="62">
        <v>193</v>
      </c>
      <c r="G2" s="62">
        <v>292</v>
      </c>
      <c r="H2" s="64">
        <v>224</v>
      </c>
      <c r="I2" s="64">
        <v>205</v>
      </c>
      <c r="J2" s="64">
        <v>194</v>
      </c>
      <c r="K2" s="64">
        <v>243</v>
      </c>
      <c r="L2" s="64">
        <v>169</v>
      </c>
      <c r="M2" s="64">
        <v>126</v>
      </c>
      <c r="N2" s="64">
        <v>78</v>
      </c>
      <c r="O2" s="64">
        <f>SUM(C2:N2)</f>
        <v>2049</v>
      </c>
    </row>
    <row r="3" spans="1:15" x14ac:dyDescent="0.25">
      <c r="A3" s="64" t="s">
        <v>5</v>
      </c>
      <c r="B3" s="22"/>
      <c r="C3" s="62">
        <v>160</v>
      </c>
      <c r="D3" s="9">
        <v>134</v>
      </c>
      <c r="E3" s="62">
        <v>139</v>
      </c>
      <c r="F3" s="62">
        <v>153</v>
      </c>
      <c r="G3" s="62">
        <v>172</v>
      </c>
      <c r="H3" s="64">
        <v>186</v>
      </c>
      <c r="I3" s="64">
        <v>118</v>
      </c>
      <c r="J3" s="64">
        <v>95</v>
      </c>
      <c r="K3" s="64">
        <v>133</v>
      </c>
      <c r="L3" s="64">
        <v>148</v>
      </c>
      <c r="M3" s="64">
        <v>130</v>
      </c>
      <c r="N3" s="64">
        <v>136</v>
      </c>
      <c r="O3" s="64">
        <f t="shared" ref="O3:O5" si="0">SUM(C3:N3)</f>
        <v>1704</v>
      </c>
    </row>
    <row r="4" spans="1:15" x14ac:dyDescent="0.25">
      <c r="A4" s="83" t="s">
        <v>15</v>
      </c>
      <c r="B4" s="84"/>
      <c r="C4" s="85">
        <f>SUM(C2:C3)</f>
        <v>285</v>
      </c>
      <c r="D4" s="85">
        <f t="shared" ref="D4:N4" si="1">SUM(D2:D3)</f>
        <v>239</v>
      </c>
      <c r="E4" s="85">
        <f t="shared" si="1"/>
        <v>234</v>
      </c>
      <c r="F4" s="85">
        <f t="shared" si="1"/>
        <v>346</v>
      </c>
      <c r="G4" s="85">
        <f t="shared" si="1"/>
        <v>464</v>
      </c>
      <c r="H4" s="85">
        <f t="shared" si="1"/>
        <v>410</v>
      </c>
      <c r="I4" s="85">
        <f t="shared" si="1"/>
        <v>323</v>
      </c>
      <c r="J4" s="85">
        <f t="shared" si="1"/>
        <v>289</v>
      </c>
      <c r="K4" s="85">
        <f t="shared" si="1"/>
        <v>376</v>
      </c>
      <c r="L4" s="85">
        <f t="shared" si="1"/>
        <v>317</v>
      </c>
      <c r="M4" s="85">
        <f>SUM(M2:M3)</f>
        <v>256</v>
      </c>
      <c r="N4" s="85">
        <f t="shared" si="1"/>
        <v>214</v>
      </c>
      <c r="O4" s="83">
        <f t="shared" si="0"/>
        <v>3753</v>
      </c>
    </row>
    <row r="5" spans="1:15" x14ac:dyDescent="0.25">
      <c r="A5" s="62" t="s">
        <v>43</v>
      </c>
      <c r="B5" s="22"/>
      <c r="C5" s="62">
        <v>2</v>
      </c>
      <c r="D5" s="9">
        <v>0</v>
      </c>
      <c r="E5" s="62">
        <v>0</v>
      </c>
      <c r="F5" s="62">
        <v>6</v>
      </c>
      <c r="G5" s="62">
        <v>7</v>
      </c>
      <c r="H5" s="64">
        <v>7</v>
      </c>
      <c r="I5" s="64">
        <v>2</v>
      </c>
      <c r="J5" s="64">
        <v>5</v>
      </c>
      <c r="K5" s="64">
        <v>1</v>
      </c>
      <c r="L5" s="64">
        <v>1</v>
      </c>
      <c r="M5" s="64">
        <v>4</v>
      </c>
      <c r="N5" s="64">
        <v>4</v>
      </c>
      <c r="O5" s="64">
        <f t="shared" si="0"/>
        <v>39</v>
      </c>
    </row>
    <row r="6" spans="1:15" x14ac:dyDescent="0.25">
      <c r="A6" s="86"/>
      <c r="B6" s="87"/>
      <c r="C6" s="26"/>
      <c r="D6" s="26"/>
      <c r="E6" s="26"/>
      <c r="F6" s="26"/>
      <c r="G6" s="26"/>
      <c r="H6" s="88"/>
      <c r="I6" s="88"/>
      <c r="J6" s="88"/>
      <c r="K6" s="88"/>
      <c r="L6" s="88"/>
      <c r="M6" s="88"/>
      <c r="N6" s="88"/>
      <c r="O6" s="88"/>
    </row>
    <row r="7" spans="1:15" s="19" customFormat="1" x14ac:dyDescent="0.25">
      <c r="A7" s="89"/>
      <c r="C7" s="15"/>
      <c r="D7" s="15"/>
      <c r="E7" s="15"/>
      <c r="F7" s="15"/>
      <c r="G7" s="15"/>
      <c r="H7" s="90"/>
      <c r="I7" s="90"/>
      <c r="J7" s="90"/>
      <c r="K7" s="90"/>
      <c r="L7" s="90"/>
      <c r="M7" s="90"/>
      <c r="N7" s="90"/>
      <c r="O7" s="90"/>
    </row>
    <row r="8" spans="1:15" s="19" customFormat="1" x14ac:dyDescent="0.25">
      <c r="A8" s="91" t="s">
        <v>44</v>
      </c>
      <c r="B8" s="87"/>
      <c r="C8" s="6" t="s">
        <v>30</v>
      </c>
      <c r="D8" s="7" t="s">
        <v>31</v>
      </c>
      <c r="E8" s="6" t="s">
        <v>32</v>
      </c>
      <c r="F8" s="6" t="s">
        <v>33</v>
      </c>
      <c r="G8" s="8" t="s">
        <v>34</v>
      </c>
      <c r="H8" s="8" t="s">
        <v>35</v>
      </c>
      <c r="I8" s="8" t="s">
        <v>36</v>
      </c>
      <c r="J8" s="8" t="s">
        <v>37</v>
      </c>
      <c r="K8" s="8" t="s">
        <v>38</v>
      </c>
      <c r="L8" s="8" t="s">
        <v>39</v>
      </c>
      <c r="M8" s="8" t="s">
        <v>40</v>
      </c>
      <c r="N8" s="8" t="s">
        <v>41</v>
      </c>
      <c r="O8" s="92" t="s">
        <v>7</v>
      </c>
    </row>
    <row r="9" spans="1:15" x14ac:dyDescent="0.25">
      <c r="A9" s="1" t="s">
        <v>1</v>
      </c>
      <c r="B9" s="87"/>
      <c r="C9" s="62">
        <v>24</v>
      </c>
      <c r="D9" s="62">
        <v>38</v>
      </c>
      <c r="E9" s="62">
        <v>42</v>
      </c>
      <c r="F9" s="62">
        <v>48</v>
      </c>
      <c r="G9" s="62">
        <v>76</v>
      </c>
      <c r="H9" s="9">
        <v>71</v>
      </c>
      <c r="I9" s="64">
        <v>56</v>
      </c>
      <c r="J9" s="64">
        <v>49</v>
      </c>
      <c r="K9" s="64">
        <v>43</v>
      </c>
      <c r="L9" s="64">
        <v>58</v>
      </c>
      <c r="M9" s="64">
        <v>38</v>
      </c>
      <c r="N9" s="93">
        <v>89</v>
      </c>
      <c r="O9" s="64">
        <f>SUM(C9:N9)</f>
        <v>632</v>
      </c>
    </row>
    <row r="10" spans="1:15" x14ac:dyDescent="0.25">
      <c r="A10" s="1" t="s">
        <v>8</v>
      </c>
      <c r="B10" s="87"/>
      <c r="C10" s="62">
        <v>63</v>
      </c>
      <c r="D10" s="62">
        <v>26</v>
      </c>
      <c r="E10" s="62">
        <v>42</v>
      </c>
      <c r="F10" s="62">
        <v>57</v>
      </c>
      <c r="G10" s="62">
        <v>46</v>
      </c>
      <c r="H10" s="9">
        <v>48</v>
      </c>
      <c r="I10" s="64">
        <v>26</v>
      </c>
      <c r="J10" s="64">
        <v>24</v>
      </c>
      <c r="K10" s="64">
        <v>45</v>
      </c>
      <c r="L10" s="64">
        <v>45</v>
      </c>
      <c r="M10" s="64">
        <v>55</v>
      </c>
      <c r="N10" s="93">
        <v>44</v>
      </c>
      <c r="O10" s="64">
        <f t="shared" ref="O10:O14" si="2">SUM(C10:N10)</f>
        <v>521</v>
      </c>
    </row>
    <row r="11" spans="1:15" x14ac:dyDescent="0.25">
      <c r="A11" s="10" t="s">
        <v>3</v>
      </c>
      <c r="B11" s="87"/>
      <c r="C11" s="62">
        <v>10</v>
      </c>
      <c r="D11" s="62">
        <v>16</v>
      </c>
      <c r="E11" s="62">
        <v>10</v>
      </c>
      <c r="F11" s="62">
        <v>23</v>
      </c>
      <c r="G11" s="62">
        <v>13</v>
      </c>
      <c r="H11" s="9">
        <v>20</v>
      </c>
      <c r="I11" s="64">
        <v>16</v>
      </c>
      <c r="J11" s="64">
        <v>3</v>
      </c>
      <c r="K11" s="64">
        <v>14</v>
      </c>
      <c r="L11" s="64">
        <v>27</v>
      </c>
      <c r="M11" s="64">
        <v>22</v>
      </c>
      <c r="N11" s="93">
        <v>6</v>
      </c>
      <c r="O11" s="64">
        <f t="shared" si="2"/>
        <v>180</v>
      </c>
    </row>
    <row r="12" spans="1:15" s="97" customFormat="1" x14ac:dyDescent="0.25">
      <c r="A12" s="94" t="s">
        <v>45</v>
      </c>
      <c r="B12" s="95"/>
      <c r="C12" s="96">
        <f>SUM(C9:C11)</f>
        <v>97</v>
      </c>
      <c r="D12" s="96">
        <f t="shared" ref="D12:N12" si="3">SUM(D9:D11)</f>
        <v>80</v>
      </c>
      <c r="E12" s="96">
        <f t="shared" si="3"/>
        <v>94</v>
      </c>
      <c r="F12" s="96">
        <f t="shared" si="3"/>
        <v>128</v>
      </c>
      <c r="G12" s="96">
        <f t="shared" si="3"/>
        <v>135</v>
      </c>
      <c r="H12" s="96">
        <f t="shared" si="3"/>
        <v>139</v>
      </c>
      <c r="I12" s="96">
        <f t="shared" si="3"/>
        <v>98</v>
      </c>
      <c r="J12" s="96">
        <f t="shared" si="3"/>
        <v>76</v>
      </c>
      <c r="K12" s="96">
        <f t="shared" si="3"/>
        <v>102</v>
      </c>
      <c r="L12" s="96">
        <f t="shared" si="3"/>
        <v>130</v>
      </c>
      <c r="M12" s="96">
        <f t="shared" si="3"/>
        <v>115</v>
      </c>
      <c r="N12" s="96">
        <f t="shared" si="3"/>
        <v>139</v>
      </c>
      <c r="O12" s="96">
        <f>SUM(C12:N12)</f>
        <v>1333</v>
      </c>
    </row>
    <row r="13" spans="1:15" x14ac:dyDescent="0.25">
      <c r="A13" s="10" t="s">
        <v>2</v>
      </c>
      <c r="B13" s="87"/>
      <c r="C13" s="62">
        <v>34</v>
      </c>
      <c r="D13" s="62">
        <v>41</v>
      </c>
      <c r="E13" s="62">
        <v>45</v>
      </c>
      <c r="F13" s="62">
        <v>31</v>
      </c>
      <c r="G13" s="62">
        <v>26</v>
      </c>
      <c r="H13" s="9">
        <v>44</v>
      </c>
      <c r="I13" s="64">
        <v>41</v>
      </c>
      <c r="J13" s="64">
        <v>18</v>
      </c>
      <c r="K13" s="64">
        <v>10</v>
      </c>
      <c r="L13" s="64">
        <v>15</v>
      </c>
      <c r="M13" s="64">
        <v>19</v>
      </c>
      <c r="N13" s="93">
        <v>19</v>
      </c>
      <c r="O13" s="64">
        <f t="shared" si="2"/>
        <v>343</v>
      </c>
    </row>
    <row r="14" spans="1:15" x14ac:dyDescent="0.25">
      <c r="A14" s="10" t="s">
        <v>16</v>
      </c>
      <c r="B14" s="87"/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9">
        <v>0</v>
      </c>
      <c r="I14" s="64">
        <v>0</v>
      </c>
      <c r="J14" s="64">
        <v>1</v>
      </c>
      <c r="K14" s="64">
        <v>0</v>
      </c>
      <c r="L14" s="64">
        <v>0</v>
      </c>
      <c r="M14" s="64">
        <v>0</v>
      </c>
      <c r="N14" s="93">
        <v>0</v>
      </c>
      <c r="O14" s="64">
        <f t="shared" si="2"/>
        <v>1</v>
      </c>
    </row>
    <row r="15" spans="1:15" s="97" customFormat="1" x14ac:dyDescent="0.25">
      <c r="A15" s="94" t="s">
        <v>46</v>
      </c>
      <c r="B15" s="95"/>
      <c r="C15" s="96">
        <f>SUM(C13:C14)</f>
        <v>34</v>
      </c>
      <c r="D15" s="96">
        <f t="shared" ref="D15:N15" si="4">SUM(D13:D14)</f>
        <v>41</v>
      </c>
      <c r="E15" s="96">
        <f t="shared" si="4"/>
        <v>45</v>
      </c>
      <c r="F15" s="96">
        <f t="shared" si="4"/>
        <v>31</v>
      </c>
      <c r="G15" s="96">
        <f t="shared" si="4"/>
        <v>26</v>
      </c>
      <c r="H15" s="96">
        <f t="shared" si="4"/>
        <v>44</v>
      </c>
      <c r="I15" s="96">
        <f t="shared" si="4"/>
        <v>41</v>
      </c>
      <c r="J15" s="96">
        <f t="shared" si="4"/>
        <v>19</v>
      </c>
      <c r="K15" s="96">
        <f t="shared" si="4"/>
        <v>10</v>
      </c>
      <c r="L15" s="96">
        <f t="shared" si="4"/>
        <v>15</v>
      </c>
      <c r="M15" s="96">
        <f t="shared" si="4"/>
        <v>19</v>
      </c>
      <c r="N15" s="96">
        <f t="shared" si="4"/>
        <v>19</v>
      </c>
      <c r="O15" s="98">
        <f>SUM(C15:N15)</f>
        <v>344</v>
      </c>
    </row>
    <row r="16" spans="1:15" x14ac:dyDescent="0.25">
      <c r="A16" s="86" t="s">
        <v>47</v>
      </c>
      <c r="B16" s="87"/>
      <c r="C16" s="26">
        <f t="shared" ref="C16:N16" si="5">C12+C15</f>
        <v>131</v>
      </c>
      <c r="D16" s="26">
        <f t="shared" si="5"/>
        <v>121</v>
      </c>
      <c r="E16" s="26">
        <f t="shared" si="5"/>
        <v>139</v>
      </c>
      <c r="F16" s="26">
        <f t="shared" si="5"/>
        <v>159</v>
      </c>
      <c r="G16" s="26">
        <f t="shared" si="5"/>
        <v>161</v>
      </c>
      <c r="H16" s="26">
        <f t="shared" si="5"/>
        <v>183</v>
      </c>
      <c r="I16" s="26">
        <f t="shared" si="5"/>
        <v>139</v>
      </c>
      <c r="J16" s="26">
        <f t="shared" si="5"/>
        <v>95</v>
      </c>
      <c r="K16" s="26">
        <f t="shared" si="5"/>
        <v>112</v>
      </c>
      <c r="L16" s="26">
        <f t="shared" si="5"/>
        <v>145</v>
      </c>
      <c r="M16" s="26">
        <f t="shared" si="5"/>
        <v>134</v>
      </c>
      <c r="N16" s="26">
        <f t="shared" si="5"/>
        <v>158</v>
      </c>
      <c r="O16" s="26">
        <f>O12+O15</f>
        <v>1677</v>
      </c>
    </row>
    <row r="17" spans="1:15 16384:16384" x14ac:dyDescent="0.25">
      <c r="A17" s="14"/>
      <c r="B17" s="2"/>
      <c r="C17" s="3"/>
      <c r="D17" s="15"/>
      <c r="E17" s="3"/>
      <c r="F17" s="3"/>
      <c r="G17" s="3"/>
      <c r="N17" s="100"/>
    </row>
    <row r="18" spans="1:15 16384:16384" s="19" customFormat="1" x14ac:dyDescent="0.25">
      <c r="A18" s="91" t="s">
        <v>48</v>
      </c>
      <c r="B18" s="87"/>
      <c r="C18" s="6" t="s">
        <v>30</v>
      </c>
      <c r="D18" s="7" t="s">
        <v>31</v>
      </c>
      <c r="E18" s="6" t="s">
        <v>32</v>
      </c>
      <c r="F18" s="6" t="s">
        <v>33</v>
      </c>
      <c r="G18" s="8" t="s">
        <v>34</v>
      </c>
      <c r="H18" s="8" t="s">
        <v>35</v>
      </c>
      <c r="I18" s="8" t="s">
        <v>36</v>
      </c>
      <c r="J18" s="8" t="s">
        <v>37</v>
      </c>
      <c r="K18" s="8" t="s">
        <v>38</v>
      </c>
      <c r="L18" s="8" t="s">
        <v>39</v>
      </c>
      <c r="M18" s="8" t="s">
        <v>40</v>
      </c>
      <c r="N18" s="8" t="s">
        <v>41</v>
      </c>
      <c r="O18" s="92" t="s">
        <v>7</v>
      </c>
    </row>
    <row r="19" spans="1:15 16384:16384" x14ac:dyDescent="0.25">
      <c r="A19" s="1" t="s">
        <v>1</v>
      </c>
      <c r="B19" s="87"/>
      <c r="C19" s="62">
        <v>12</v>
      </c>
      <c r="D19" s="62">
        <v>36</v>
      </c>
      <c r="E19" s="62">
        <v>26</v>
      </c>
      <c r="F19" s="62">
        <v>34</v>
      </c>
      <c r="G19" s="62">
        <v>59</v>
      </c>
      <c r="H19" s="9">
        <v>50</v>
      </c>
      <c r="I19" s="64">
        <v>56</v>
      </c>
      <c r="J19" s="64">
        <v>62</v>
      </c>
      <c r="K19" s="64">
        <v>32</v>
      </c>
      <c r="L19" s="64">
        <v>57</v>
      </c>
      <c r="M19" s="64">
        <v>59</v>
      </c>
      <c r="N19" s="93">
        <v>89</v>
      </c>
      <c r="O19" s="64">
        <f>SUM(C19:N19)</f>
        <v>572</v>
      </c>
    </row>
    <row r="20" spans="1:15 16384:16384" x14ac:dyDescent="0.25">
      <c r="A20" s="1" t="s">
        <v>8</v>
      </c>
      <c r="B20" s="87"/>
      <c r="C20" s="62">
        <v>4</v>
      </c>
      <c r="D20" s="62">
        <v>5</v>
      </c>
      <c r="E20" s="62">
        <v>2</v>
      </c>
      <c r="F20" s="62">
        <v>2</v>
      </c>
      <c r="G20" s="62">
        <v>11</v>
      </c>
      <c r="H20" s="9">
        <v>1</v>
      </c>
      <c r="I20" s="64">
        <v>6</v>
      </c>
      <c r="J20" s="64">
        <v>0</v>
      </c>
      <c r="K20" s="64">
        <v>3</v>
      </c>
      <c r="L20" s="64">
        <v>5</v>
      </c>
      <c r="M20" s="64">
        <v>0</v>
      </c>
      <c r="N20" s="93">
        <v>3</v>
      </c>
      <c r="O20" s="64">
        <f t="shared" ref="O20:O24" si="6">SUM(C20:N20)</f>
        <v>42</v>
      </c>
    </row>
    <row r="21" spans="1:15 16384:16384" x14ac:dyDescent="0.25">
      <c r="A21" s="10" t="s">
        <v>3</v>
      </c>
      <c r="B21" s="87"/>
      <c r="C21" s="62">
        <v>0</v>
      </c>
      <c r="D21" s="62">
        <v>3</v>
      </c>
      <c r="E21" s="62">
        <v>5</v>
      </c>
      <c r="F21" s="62">
        <v>2</v>
      </c>
      <c r="G21" s="62">
        <v>7</v>
      </c>
      <c r="H21" s="9">
        <v>5</v>
      </c>
      <c r="I21" s="64">
        <v>6</v>
      </c>
      <c r="J21" s="64">
        <v>4</v>
      </c>
      <c r="K21" s="64">
        <v>12</v>
      </c>
      <c r="L21" s="64">
        <v>4</v>
      </c>
      <c r="M21" s="64">
        <v>4</v>
      </c>
      <c r="N21" s="93">
        <v>4</v>
      </c>
      <c r="O21" s="64">
        <f t="shared" si="6"/>
        <v>56</v>
      </c>
    </row>
    <row r="22" spans="1:15 16384:16384" s="97" customFormat="1" x14ac:dyDescent="0.25">
      <c r="A22" s="94" t="s">
        <v>45</v>
      </c>
      <c r="B22" s="95"/>
      <c r="C22" s="96">
        <f>SUM(C19:C21)</f>
        <v>16</v>
      </c>
      <c r="D22" s="96">
        <f t="shared" ref="D22:N22" si="7">SUM(D19:D21)</f>
        <v>44</v>
      </c>
      <c r="E22" s="96">
        <f t="shared" si="7"/>
        <v>33</v>
      </c>
      <c r="F22" s="96">
        <f t="shared" si="7"/>
        <v>38</v>
      </c>
      <c r="G22" s="96">
        <f t="shared" si="7"/>
        <v>77</v>
      </c>
      <c r="H22" s="96">
        <f t="shared" si="7"/>
        <v>56</v>
      </c>
      <c r="I22" s="96">
        <f t="shared" si="7"/>
        <v>68</v>
      </c>
      <c r="J22" s="96">
        <f t="shared" si="7"/>
        <v>66</v>
      </c>
      <c r="K22" s="96">
        <f t="shared" si="7"/>
        <v>47</v>
      </c>
      <c r="L22" s="96">
        <f t="shared" si="7"/>
        <v>66</v>
      </c>
      <c r="M22" s="96">
        <f t="shared" si="7"/>
        <v>63</v>
      </c>
      <c r="N22" s="96">
        <f t="shared" si="7"/>
        <v>96</v>
      </c>
      <c r="O22" s="98">
        <f>SUM(C22:N22)</f>
        <v>670</v>
      </c>
    </row>
    <row r="23" spans="1:15 16384:16384" x14ac:dyDescent="0.25">
      <c r="A23" s="10" t="s">
        <v>2</v>
      </c>
      <c r="B23" s="87"/>
      <c r="C23" s="62">
        <v>57</v>
      </c>
      <c r="D23" s="62">
        <v>65</v>
      </c>
      <c r="E23" s="62">
        <v>73</v>
      </c>
      <c r="F23" s="62">
        <v>105</v>
      </c>
      <c r="G23" s="62">
        <v>193</v>
      </c>
      <c r="H23" s="9">
        <v>144</v>
      </c>
      <c r="I23" s="64">
        <v>136</v>
      </c>
      <c r="J23" s="64">
        <v>143</v>
      </c>
      <c r="K23" s="64">
        <v>147</v>
      </c>
      <c r="L23" s="64">
        <v>87</v>
      </c>
      <c r="M23" s="64">
        <v>72</v>
      </c>
      <c r="N23" s="93">
        <v>49</v>
      </c>
      <c r="O23" s="64">
        <f t="shared" si="6"/>
        <v>1271</v>
      </c>
    </row>
    <row r="24" spans="1:15 16384:16384" x14ac:dyDescent="0.25">
      <c r="A24" s="10" t="s">
        <v>16</v>
      </c>
      <c r="B24" s="87"/>
      <c r="C24" s="62">
        <v>0</v>
      </c>
      <c r="D24" s="62">
        <v>2</v>
      </c>
      <c r="E24" s="62">
        <v>0</v>
      </c>
      <c r="F24" s="62">
        <v>0</v>
      </c>
      <c r="G24" s="62">
        <v>5</v>
      </c>
      <c r="H24" s="9">
        <v>5</v>
      </c>
      <c r="I24" s="64">
        <v>7</v>
      </c>
      <c r="J24" s="64">
        <v>2</v>
      </c>
      <c r="K24" s="64">
        <v>16</v>
      </c>
      <c r="L24" s="64">
        <v>6</v>
      </c>
      <c r="M24" s="64">
        <v>2</v>
      </c>
      <c r="N24" s="93">
        <v>0</v>
      </c>
      <c r="O24" s="64">
        <f t="shared" si="6"/>
        <v>45</v>
      </c>
    </row>
    <row r="25" spans="1:15 16384:16384" s="97" customFormat="1" x14ac:dyDescent="0.25">
      <c r="A25" s="94" t="s">
        <v>46</v>
      </c>
      <c r="B25" s="95"/>
      <c r="C25" s="96">
        <f>SUM(C23:C24)</f>
        <v>57</v>
      </c>
      <c r="D25" s="96">
        <f t="shared" ref="D25:N25" si="8">SUM(D23:D24)</f>
        <v>67</v>
      </c>
      <c r="E25" s="96">
        <f t="shared" si="8"/>
        <v>73</v>
      </c>
      <c r="F25" s="96">
        <f t="shared" si="8"/>
        <v>105</v>
      </c>
      <c r="G25" s="96">
        <f t="shared" si="8"/>
        <v>198</v>
      </c>
      <c r="H25" s="96">
        <f t="shared" si="8"/>
        <v>149</v>
      </c>
      <c r="I25" s="96">
        <f t="shared" si="8"/>
        <v>143</v>
      </c>
      <c r="J25" s="96">
        <f t="shared" si="8"/>
        <v>145</v>
      </c>
      <c r="K25" s="96">
        <f t="shared" si="8"/>
        <v>163</v>
      </c>
      <c r="L25" s="96">
        <f t="shared" si="8"/>
        <v>93</v>
      </c>
      <c r="M25" s="96">
        <f t="shared" si="8"/>
        <v>74</v>
      </c>
      <c r="N25" s="96">
        <f t="shared" si="8"/>
        <v>49</v>
      </c>
      <c r="O25" s="98">
        <f>SUM(C25:N25)</f>
        <v>1316</v>
      </c>
      <c r="XFD25" s="97">
        <f>SUM(C25:XFC25)</f>
        <v>2632</v>
      </c>
    </row>
    <row r="26" spans="1:15 16384:16384" x14ac:dyDescent="0.25">
      <c r="A26" s="86" t="s">
        <v>49</v>
      </c>
      <c r="B26" s="87"/>
      <c r="C26" s="26">
        <f>C22+C25</f>
        <v>73</v>
      </c>
      <c r="D26" s="26">
        <f t="shared" ref="D26:O26" si="9">D22+D25</f>
        <v>111</v>
      </c>
      <c r="E26" s="26">
        <f t="shared" si="9"/>
        <v>106</v>
      </c>
      <c r="F26" s="26">
        <f t="shared" si="9"/>
        <v>143</v>
      </c>
      <c r="G26" s="26">
        <f t="shared" si="9"/>
        <v>275</v>
      </c>
      <c r="H26" s="26">
        <f t="shared" si="9"/>
        <v>205</v>
      </c>
      <c r="I26" s="26">
        <f t="shared" si="9"/>
        <v>211</v>
      </c>
      <c r="J26" s="26">
        <f t="shared" si="9"/>
        <v>211</v>
      </c>
      <c r="K26" s="26">
        <f t="shared" si="9"/>
        <v>210</v>
      </c>
      <c r="L26" s="26">
        <f t="shared" si="9"/>
        <v>159</v>
      </c>
      <c r="M26" s="26">
        <f t="shared" si="9"/>
        <v>137</v>
      </c>
      <c r="N26" s="26">
        <f t="shared" si="9"/>
        <v>145</v>
      </c>
      <c r="O26" s="26">
        <f t="shared" si="9"/>
        <v>1986</v>
      </c>
    </row>
    <row r="27" spans="1:15 16384:16384" s="2" customFormat="1" x14ac:dyDescent="0.25">
      <c r="A27" s="14"/>
      <c r="C27" s="3"/>
      <c r="D27" s="15"/>
      <c r="E27" s="3"/>
      <c r="F27" s="3"/>
      <c r="G27" s="3"/>
      <c r="H27" s="101"/>
      <c r="I27" s="101"/>
      <c r="J27" s="101"/>
      <c r="K27" s="101"/>
      <c r="L27" s="101"/>
      <c r="M27" s="101"/>
      <c r="N27" s="101"/>
      <c r="O27" s="101"/>
    </row>
    <row r="28" spans="1:15 16384:16384" s="2" customFormat="1" x14ac:dyDescent="0.25">
      <c r="A28" s="14"/>
      <c r="C28" s="3"/>
      <c r="D28" s="15"/>
      <c r="E28" s="3"/>
      <c r="F28" s="3"/>
      <c r="G28" s="3"/>
      <c r="H28" s="101"/>
      <c r="I28" s="101"/>
      <c r="J28" s="101"/>
      <c r="K28" s="101"/>
      <c r="L28" s="101"/>
      <c r="M28" s="101"/>
      <c r="N28" s="101"/>
      <c r="O28" s="101"/>
    </row>
    <row r="29" spans="1:15 16384:16384" s="2" customFormat="1" x14ac:dyDescent="0.25">
      <c r="A29" s="86"/>
      <c r="B29" s="87"/>
      <c r="C29" s="26"/>
      <c r="D29" s="26"/>
      <c r="E29" s="26"/>
      <c r="F29" s="26"/>
      <c r="G29" s="26"/>
      <c r="H29" s="88"/>
      <c r="I29" s="88"/>
      <c r="J29" s="88"/>
      <c r="K29" s="88"/>
      <c r="L29" s="88"/>
      <c r="M29" s="64" t="s">
        <v>50</v>
      </c>
      <c r="N29" s="64" t="s">
        <v>51</v>
      </c>
      <c r="O29" s="64" t="s">
        <v>15</v>
      </c>
    </row>
    <row r="30" spans="1:15 16384:16384" s="2" customFormat="1" x14ac:dyDescent="0.25">
      <c r="A30" s="102" t="s">
        <v>52</v>
      </c>
      <c r="B30" s="103" t="s">
        <v>53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88"/>
      <c r="M30" s="104">
        <f>O15/O16</f>
        <v>0.20512820512820512</v>
      </c>
      <c r="N30" s="105">
        <f>O25/O26</f>
        <v>0.66263846928499492</v>
      </c>
      <c r="O30" s="105">
        <f>(O15+O25)/(O16+O26)</f>
        <v>0.45318045318045319</v>
      </c>
    </row>
    <row r="31" spans="1:15 16384:16384" s="2" customFormat="1" x14ac:dyDescent="0.25">
      <c r="A31" s="1" t="s">
        <v>54</v>
      </c>
      <c r="B31" s="73" t="s">
        <v>55</v>
      </c>
      <c r="C31" s="73"/>
      <c r="D31" s="73"/>
      <c r="E31" s="73"/>
      <c r="F31" s="73"/>
      <c r="G31" s="73"/>
      <c r="H31" s="73"/>
      <c r="I31" s="73"/>
      <c r="J31" s="73"/>
      <c r="K31" s="73"/>
      <c r="L31" s="88"/>
      <c r="M31" s="105">
        <f>O12/O3</f>
        <v>0.78227699530516437</v>
      </c>
      <c r="N31" s="105">
        <f>(O22/O2)</f>
        <v>0.32698877501220108</v>
      </c>
      <c r="O31" s="105">
        <f>(O12+O22)/O4</f>
        <v>0.53370636823874229</v>
      </c>
    </row>
    <row r="32" spans="1:15 16384:16384" s="2" customFormat="1" x14ac:dyDescent="0.25">
      <c r="A32" s="1" t="s">
        <v>56</v>
      </c>
      <c r="B32" s="73" t="s">
        <v>57</v>
      </c>
      <c r="C32" s="73"/>
      <c r="D32" s="73"/>
      <c r="E32" s="73"/>
      <c r="F32" s="73"/>
      <c r="G32" s="73"/>
      <c r="H32" s="73"/>
      <c r="I32" s="73"/>
      <c r="J32" s="73"/>
      <c r="K32" s="73"/>
      <c r="L32" s="88"/>
      <c r="M32" s="105">
        <f>(O3-O15)/O3</f>
        <v>0.7981220657276995</v>
      </c>
      <c r="N32" s="105">
        <f>(O2-O25)/O4</f>
        <v>0.19531041833200108</v>
      </c>
      <c r="O32" s="105">
        <f>(O4-(O15+O25))/O4</f>
        <v>0.55768718358646419</v>
      </c>
    </row>
    <row r="33" spans="1:15" x14ac:dyDescent="0.25">
      <c r="A33" s="106" t="s">
        <v>58</v>
      </c>
      <c r="B33" s="73" t="s">
        <v>59</v>
      </c>
      <c r="C33" s="73"/>
      <c r="D33" s="73"/>
      <c r="E33" s="73"/>
      <c r="F33" s="73"/>
      <c r="G33" s="73"/>
      <c r="H33" s="73"/>
      <c r="I33" s="73"/>
      <c r="J33" s="73"/>
      <c r="K33" s="73"/>
      <c r="L33" s="88"/>
      <c r="M33" s="107" t="s">
        <v>60</v>
      </c>
      <c r="N33" s="105"/>
      <c r="O33" s="105"/>
    </row>
  </sheetData>
  <mergeCells count="4">
    <mergeCell ref="B30:K30"/>
    <mergeCell ref="B31:K31"/>
    <mergeCell ref="B32:K32"/>
    <mergeCell ref="B33:K33"/>
  </mergeCells>
  <pageMargins left="0.7" right="0.7" top="0.75" bottom="0.75" header="0.3" footer="0.3"/>
  <pageSetup orientation="landscape" horizontalDpi="4294967293" verticalDpi="4294967293" r:id="rId1"/>
  <headerFooter>
    <oddHeader>&amp;CHSNBA Yearly Operations Report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26" zoomScaleNormal="100" workbookViewId="0">
      <selection activeCell="A51" sqref="A5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8" s="5" customFormat="1" ht="30" x14ac:dyDescent="0.25">
      <c r="A1" s="75"/>
      <c r="B1" s="75"/>
      <c r="C1" s="20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</row>
    <row r="2" spans="1:8" x14ac:dyDescent="0.25">
      <c r="A2" s="71" t="s">
        <v>4</v>
      </c>
      <c r="B2" s="71"/>
      <c r="C2" s="21"/>
      <c r="D2" s="16">
        <v>64</v>
      </c>
      <c r="E2" s="9">
        <v>35</v>
      </c>
      <c r="F2" s="16">
        <v>6</v>
      </c>
      <c r="G2" s="16">
        <v>0</v>
      </c>
      <c r="H2" s="16">
        <f>D2+E2+F2+G2</f>
        <v>105</v>
      </c>
    </row>
    <row r="3" spans="1:8" x14ac:dyDescent="0.25">
      <c r="A3" s="71" t="s">
        <v>5</v>
      </c>
      <c r="B3" s="71"/>
      <c r="C3" s="22"/>
      <c r="D3" s="16">
        <v>67</v>
      </c>
      <c r="E3" s="9">
        <v>59</v>
      </c>
      <c r="F3" s="16">
        <v>7</v>
      </c>
      <c r="G3" s="16">
        <v>1</v>
      </c>
      <c r="H3" s="16">
        <f t="shared" ref="H3" si="0">D3+E3+F3+G3</f>
        <v>134</v>
      </c>
    </row>
    <row r="4" spans="1:8" x14ac:dyDescent="0.25">
      <c r="A4" s="76" t="s">
        <v>15</v>
      </c>
      <c r="B4" s="77"/>
      <c r="C4" s="22"/>
      <c r="D4" s="16">
        <f>SUM(D2:D3)</f>
        <v>131</v>
      </c>
      <c r="E4" s="16">
        <f t="shared" ref="E4:H4" si="1">SUM(E2:E3)</f>
        <v>94</v>
      </c>
      <c r="F4" s="16">
        <f t="shared" si="1"/>
        <v>13</v>
      </c>
      <c r="G4" s="16">
        <f t="shared" si="1"/>
        <v>1</v>
      </c>
      <c r="H4" s="16">
        <f t="shared" si="1"/>
        <v>239</v>
      </c>
    </row>
    <row r="5" spans="1:8" x14ac:dyDescent="0.25">
      <c r="A5" s="23"/>
      <c r="B5" s="24"/>
      <c r="C5" s="22"/>
      <c r="D5" s="25"/>
      <c r="E5" s="25"/>
      <c r="F5" s="25"/>
      <c r="G5" s="25"/>
      <c r="H5" s="26"/>
    </row>
    <row r="6" spans="1:8" x14ac:dyDescent="0.25">
      <c r="A6" s="65" t="s">
        <v>9</v>
      </c>
      <c r="B6" s="1" t="s">
        <v>1</v>
      </c>
      <c r="C6" s="22"/>
      <c r="D6" s="16">
        <v>21</v>
      </c>
      <c r="E6" s="9">
        <v>9</v>
      </c>
      <c r="F6" s="16">
        <v>5</v>
      </c>
      <c r="G6" s="16">
        <v>1</v>
      </c>
      <c r="H6" s="16">
        <f>SUM(D6:G6)</f>
        <v>36</v>
      </c>
    </row>
    <row r="7" spans="1:8" x14ac:dyDescent="0.25">
      <c r="A7" s="66"/>
      <c r="B7" s="1" t="s">
        <v>8</v>
      </c>
      <c r="C7" s="22"/>
      <c r="D7" s="16">
        <v>5</v>
      </c>
      <c r="E7" s="9">
        <v>0</v>
      </c>
      <c r="F7" s="16">
        <v>0</v>
      </c>
      <c r="G7" s="16">
        <v>0</v>
      </c>
      <c r="H7" s="16">
        <f t="shared" ref="H7:H10" si="2">SUM(D7:G7)</f>
        <v>5</v>
      </c>
    </row>
    <row r="8" spans="1:8" x14ac:dyDescent="0.25">
      <c r="A8" s="66"/>
      <c r="B8" s="10" t="s">
        <v>3</v>
      </c>
      <c r="C8" s="22"/>
      <c r="D8" s="16">
        <v>3</v>
      </c>
      <c r="E8" s="9">
        <v>0</v>
      </c>
      <c r="F8" s="16">
        <v>0</v>
      </c>
      <c r="G8" s="16">
        <v>0</v>
      </c>
      <c r="H8" s="16">
        <f t="shared" si="2"/>
        <v>3</v>
      </c>
    </row>
    <row r="9" spans="1:8" x14ac:dyDescent="0.25">
      <c r="A9" s="66"/>
      <c r="B9" s="10" t="s">
        <v>2</v>
      </c>
      <c r="C9" s="22"/>
      <c r="D9" s="16">
        <v>39</v>
      </c>
      <c r="E9" s="9">
        <v>23</v>
      </c>
      <c r="F9" s="16">
        <v>2</v>
      </c>
      <c r="G9" s="16">
        <v>1</v>
      </c>
      <c r="H9" s="16">
        <f t="shared" si="2"/>
        <v>65</v>
      </c>
    </row>
    <row r="10" spans="1:8" x14ac:dyDescent="0.25">
      <c r="A10" s="66"/>
      <c r="B10" s="10" t="s">
        <v>16</v>
      </c>
      <c r="C10" s="22"/>
      <c r="D10" s="16">
        <v>0</v>
      </c>
      <c r="E10" s="9">
        <v>1</v>
      </c>
      <c r="F10" s="16">
        <v>1</v>
      </c>
      <c r="G10" s="16">
        <v>0</v>
      </c>
      <c r="H10" s="16">
        <f t="shared" si="2"/>
        <v>2</v>
      </c>
    </row>
    <row r="11" spans="1:8" x14ac:dyDescent="0.25">
      <c r="A11" s="66"/>
      <c r="B11" s="11" t="s">
        <v>17</v>
      </c>
      <c r="C11" s="22"/>
      <c r="D11" s="16">
        <f>D6+D7+D8</f>
        <v>29</v>
      </c>
      <c r="E11" s="16">
        <f t="shared" ref="E11:G11" si="3">E6+E7+E8</f>
        <v>9</v>
      </c>
      <c r="F11" s="16">
        <f t="shared" si="3"/>
        <v>5</v>
      </c>
      <c r="G11" s="16">
        <f t="shared" si="3"/>
        <v>1</v>
      </c>
      <c r="H11" s="16">
        <f>H6+H7+H8</f>
        <v>44</v>
      </c>
    </row>
    <row r="12" spans="1:8" x14ac:dyDescent="0.25">
      <c r="A12" s="67"/>
      <c r="B12" s="12" t="s">
        <v>14</v>
      </c>
      <c r="C12" s="22"/>
      <c r="D12" s="13">
        <f>D11/D2</f>
        <v>0.453125</v>
      </c>
      <c r="E12" s="13">
        <f>E11/E2</f>
        <v>0.25714285714285712</v>
      </c>
      <c r="F12" s="13">
        <f>F11/F2</f>
        <v>0.83333333333333337</v>
      </c>
      <c r="G12" s="13" t="e">
        <f>G11/G2</f>
        <v>#DIV/0!</v>
      </c>
      <c r="H12" s="13">
        <f>H11/H2</f>
        <v>0.41904761904761906</v>
      </c>
    </row>
    <row r="13" spans="1:8" x14ac:dyDescent="0.25">
      <c r="A13" s="27"/>
      <c r="B13" s="24"/>
      <c r="C13" s="22"/>
      <c r="D13" s="25"/>
      <c r="E13" s="25"/>
      <c r="F13" s="25"/>
      <c r="G13" s="25"/>
      <c r="H13" s="26"/>
    </row>
    <row r="14" spans="1:8" x14ac:dyDescent="0.25">
      <c r="A14" s="65" t="s">
        <v>10</v>
      </c>
      <c r="B14" s="1" t="s">
        <v>1</v>
      </c>
      <c r="C14" s="22"/>
      <c r="D14" s="16">
        <v>23</v>
      </c>
      <c r="E14" s="9">
        <v>13</v>
      </c>
      <c r="F14" s="16">
        <v>1</v>
      </c>
      <c r="G14" s="16">
        <v>1</v>
      </c>
      <c r="H14" s="16">
        <f>SUM(D14:G14)</f>
        <v>38</v>
      </c>
    </row>
    <row r="15" spans="1:8" x14ac:dyDescent="0.25">
      <c r="A15" s="66"/>
      <c r="B15" s="1" t="s">
        <v>8</v>
      </c>
      <c r="C15" s="22"/>
      <c r="D15" s="16">
        <v>18</v>
      </c>
      <c r="E15" s="9">
        <v>7</v>
      </c>
      <c r="F15" s="16">
        <v>0</v>
      </c>
      <c r="G15" s="16">
        <v>1</v>
      </c>
      <c r="H15" s="16">
        <f>SUM(D15:G15)</f>
        <v>26</v>
      </c>
    </row>
    <row r="16" spans="1:8" x14ac:dyDescent="0.25">
      <c r="A16" s="66"/>
      <c r="B16" s="10" t="s">
        <v>3</v>
      </c>
      <c r="C16" s="22"/>
      <c r="D16" s="16">
        <v>12</v>
      </c>
      <c r="E16" s="9">
        <v>3</v>
      </c>
      <c r="F16" s="16">
        <v>1</v>
      </c>
      <c r="G16" s="16">
        <v>0</v>
      </c>
      <c r="H16" s="16">
        <f>SUM(D16:G16)</f>
        <v>16</v>
      </c>
    </row>
    <row r="17" spans="1:8" x14ac:dyDescent="0.25">
      <c r="A17" s="66"/>
      <c r="B17" s="10" t="s">
        <v>2</v>
      </c>
      <c r="C17" s="22"/>
      <c r="D17" s="16">
        <v>11</v>
      </c>
      <c r="E17" s="9">
        <v>26</v>
      </c>
      <c r="F17" s="16">
        <v>4</v>
      </c>
      <c r="G17" s="16">
        <v>0</v>
      </c>
      <c r="H17" s="16">
        <f>SUM(D17:G17)</f>
        <v>41</v>
      </c>
    </row>
    <row r="18" spans="1:8" x14ac:dyDescent="0.25">
      <c r="A18" s="66"/>
      <c r="B18" s="10" t="s">
        <v>16</v>
      </c>
      <c r="C18" s="22"/>
      <c r="D18" s="16">
        <v>0</v>
      </c>
      <c r="E18" s="9">
        <v>0</v>
      </c>
      <c r="F18" s="16">
        <v>0</v>
      </c>
      <c r="G18" s="16">
        <v>0</v>
      </c>
      <c r="H18" s="16">
        <v>0</v>
      </c>
    </row>
    <row r="19" spans="1:8" x14ac:dyDescent="0.25">
      <c r="A19" s="66"/>
      <c r="B19" s="11" t="s">
        <v>17</v>
      </c>
      <c r="C19" s="22"/>
      <c r="D19" s="16">
        <f>D14+D15+D16</f>
        <v>53</v>
      </c>
      <c r="E19" s="16">
        <f t="shared" ref="E19:H19" si="4">E14+E15+E16</f>
        <v>23</v>
      </c>
      <c r="F19" s="16">
        <f t="shared" si="4"/>
        <v>2</v>
      </c>
      <c r="G19" s="16">
        <f t="shared" si="4"/>
        <v>2</v>
      </c>
      <c r="H19" s="16">
        <f t="shared" si="4"/>
        <v>80</v>
      </c>
    </row>
    <row r="20" spans="1:8" x14ac:dyDescent="0.25">
      <c r="A20" s="67"/>
      <c r="B20" s="12" t="s">
        <v>14</v>
      </c>
      <c r="C20" s="22"/>
      <c r="D20" s="13">
        <f>D19/D3</f>
        <v>0.79104477611940294</v>
      </c>
      <c r="E20" s="13">
        <f>E19/E3</f>
        <v>0.38983050847457629</v>
      </c>
      <c r="F20" s="13">
        <f>F19/F3</f>
        <v>0.2857142857142857</v>
      </c>
      <c r="G20" s="13">
        <f>G19/G3</f>
        <v>2</v>
      </c>
      <c r="H20" s="13">
        <f>H19/H3</f>
        <v>0.59701492537313428</v>
      </c>
    </row>
    <row r="21" spans="1:8" x14ac:dyDescent="0.25">
      <c r="A21" s="27"/>
      <c r="B21" s="24"/>
      <c r="C21" s="22"/>
      <c r="D21" s="25"/>
      <c r="E21" s="25"/>
      <c r="F21" s="25"/>
      <c r="G21" s="25"/>
      <c r="H21" s="26"/>
    </row>
    <row r="22" spans="1:8" x14ac:dyDescent="0.25">
      <c r="A22" s="16" t="s">
        <v>6</v>
      </c>
      <c r="B22" s="10" t="s">
        <v>18</v>
      </c>
      <c r="C22" s="22"/>
      <c r="D22" s="16"/>
      <c r="E22" s="9"/>
      <c r="F22" s="16"/>
      <c r="G22" s="16"/>
      <c r="H22" s="16"/>
    </row>
    <row r="23" spans="1:8" x14ac:dyDescent="0.25">
      <c r="A23" s="28"/>
      <c r="B23" s="24"/>
      <c r="C23" s="22"/>
      <c r="D23" s="25"/>
      <c r="E23" s="25"/>
      <c r="F23" s="25"/>
      <c r="G23" s="25"/>
      <c r="H23" s="26"/>
    </row>
    <row r="24" spans="1:8" x14ac:dyDescent="0.25">
      <c r="A24" s="4" t="s">
        <v>7</v>
      </c>
      <c r="B24" s="11" t="s">
        <v>14</v>
      </c>
      <c r="C24" s="22"/>
      <c r="D24" s="68">
        <f>(H11+H19)/H4</f>
        <v>0.51882845188284521</v>
      </c>
      <c r="E24" s="69"/>
      <c r="F24" s="69"/>
      <c r="G24" s="69"/>
      <c r="H24" s="70"/>
    </row>
    <row r="27" spans="1:8" x14ac:dyDescent="0.25">
      <c r="B27" s="71" t="s">
        <v>19</v>
      </c>
      <c r="C27" s="71"/>
      <c r="D27" s="71"/>
      <c r="E27" s="71"/>
      <c r="F27" s="71"/>
    </row>
    <row r="28" spans="1:8" x14ac:dyDescent="0.25">
      <c r="A28" s="1"/>
      <c r="B28" s="72" t="s">
        <v>20</v>
      </c>
      <c r="C28" s="73"/>
      <c r="D28" s="73"/>
      <c r="E28" s="29"/>
      <c r="F28" s="29" t="s">
        <v>7</v>
      </c>
    </row>
    <row r="29" spans="1:8" x14ac:dyDescent="0.25">
      <c r="A29" s="74" t="s">
        <v>21</v>
      </c>
      <c r="B29" s="73" t="s">
        <v>22</v>
      </c>
      <c r="C29" s="73"/>
      <c r="D29" s="73"/>
      <c r="E29" s="1"/>
      <c r="F29" s="1">
        <v>1</v>
      </c>
    </row>
    <row r="30" spans="1:8" x14ac:dyDescent="0.25">
      <c r="A30" s="74"/>
      <c r="B30" s="73" t="s">
        <v>23</v>
      </c>
      <c r="C30" s="73"/>
      <c r="D30" s="73"/>
      <c r="E30" s="1"/>
      <c r="F30" s="1">
        <v>0</v>
      </c>
    </row>
    <row r="31" spans="1:8" x14ac:dyDescent="0.25">
      <c r="A31" s="74"/>
      <c r="B31" s="73" t="s">
        <v>24</v>
      </c>
      <c r="C31" s="73"/>
      <c r="D31" s="73"/>
      <c r="E31" s="1"/>
      <c r="F31" s="1">
        <v>52</v>
      </c>
    </row>
    <row r="32" spans="1:8" x14ac:dyDescent="0.25">
      <c r="A32" s="74"/>
      <c r="B32" s="31" t="s">
        <v>28</v>
      </c>
      <c r="C32" s="31"/>
      <c r="D32" s="31"/>
      <c r="E32" s="1"/>
      <c r="F32" s="1">
        <v>1</v>
      </c>
    </row>
    <row r="33" spans="1:6" x14ac:dyDescent="0.25">
      <c r="A33" s="74"/>
      <c r="B33" s="73" t="s">
        <v>25</v>
      </c>
      <c r="C33" s="73"/>
      <c r="D33" s="73"/>
      <c r="E33" s="1"/>
      <c r="F33" s="1">
        <v>12</v>
      </c>
    </row>
    <row r="34" spans="1:6" x14ac:dyDescent="0.25">
      <c r="A34" s="1"/>
      <c r="B34" s="73"/>
      <c r="C34" s="73"/>
      <c r="D34" s="73"/>
      <c r="E34" s="29" t="s">
        <v>7</v>
      </c>
      <c r="F34" s="29">
        <f>SUM(F29:F33)</f>
        <v>66</v>
      </c>
    </row>
    <row r="35" spans="1:6" x14ac:dyDescent="0.25">
      <c r="A35" s="74" t="s">
        <v>26</v>
      </c>
      <c r="B35" s="73" t="s">
        <v>22</v>
      </c>
      <c r="C35" s="73"/>
      <c r="D35" s="73"/>
      <c r="E35" s="1"/>
      <c r="F35" s="1">
        <v>3</v>
      </c>
    </row>
    <row r="36" spans="1:6" x14ac:dyDescent="0.25">
      <c r="A36" s="74"/>
      <c r="B36" s="73" t="s">
        <v>23</v>
      </c>
      <c r="C36" s="73"/>
      <c r="D36" s="73"/>
      <c r="E36" s="1"/>
      <c r="F36" s="1">
        <v>5</v>
      </c>
    </row>
    <row r="37" spans="1:6" x14ac:dyDescent="0.25">
      <c r="A37" s="74"/>
      <c r="B37" s="73" t="s">
        <v>27</v>
      </c>
      <c r="C37" s="73"/>
      <c r="D37" s="73"/>
      <c r="E37" s="1"/>
      <c r="F37" s="1">
        <v>1</v>
      </c>
    </row>
    <row r="38" spans="1:6" x14ac:dyDescent="0.25">
      <c r="A38" s="74"/>
      <c r="B38" s="78" t="s">
        <v>24</v>
      </c>
      <c r="C38" s="79"/>
      <c r="D38" s="80"/>
      <c r="E38" s="1"/>
      <c r="F38" s="1">
        <v>17</v>
      </c>
    </row>
    <row r="39" spans="1:6" x14ac:dyDescent="0.25">
      <c r="A39" s="74"/>
      <c r="B39" s="78" t="s">
        <v>28</v>
      </c>
      <c r="C39" s="79"/>
      <c r="D39" s="80"/>
      <c r="E39" s="1"/>
      <c r="F39" s="1">
        <v>1</v>
      </c>
    </row>
    <row r="40" spans="1:6" x14ac:dyDescent="0.25">
      <c r="A40" s="74"/>
      <c r="B40" s="73" t="s">
        <v>25</v>
      </c>
      <c r="C40" s="73"/>
      <c r="D40" s="73"/>
      <c r="E40" s="1"/>
      <c r="F40" s="1">
        <v>14</v>
      </c>
    </row>
    <row r="41" spans="1:6" x14ac:dyDescent="0.25">
      <c r="A41" s="1"/>
      <c r="B41" s="73"/>
      <c r="C41" s="73"/>
      <c r="D41" s="73"/>
      <c r="E41" s="29" t="s">
        <v>7</v>
      </c>
      <c r="F41" s="29">
        <f>SUM(F35:F40)</f>
        <v>41</v>
      </c>
    </row>
  </sheetData>
  <mergeCells count="23">
    <mergeCell ref="B41:D41"/>
    <mergeCell ref="B38:D38"/>
    <mergeCell ref="B39:D39"/>
    <mergeCell ref="B34:D34"/>
    <mergeCell ref="A35:A40"/>
    <mergeCell ref="B35:D35"/>
    <mergeCell ref="B36:D36"/>
    <mergeCell ref="B37:D37"/>
    <mergeCell ref="B40:D40"/>
    <mergeCell ref="A1:B1"/>
    <mergeCell ref="A2:B2"/>
    <mergeCell ref="A3:B3"/>
    <mergeCell ref="A4:B4"/>
    <mergeCell ref="A6:A12"/>
    <mergeCell ref="A14:A20"/>
    <mergeCell ref="D24:H24"/>
    <mergeCell ref="B27:F27"/>
    <mergeCell ref="B28:D28"/>
    <mergeCell ref="A29:A33"/>
    <mergeCell ref="B29:D29"/>
    <mergeCell ref="B30:D30"/>
    <mergeCell ref="B31:D31"/>
    <mergeCell ref="B33:D33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26" zoomScaleNormal="100" workbookViewId="0">
      <selection activeCell="A51" sqref="A5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8" s="5" customFormat="1" ht="30" x14ac:dyDescent="0.25">
      <c r="A1" s="75"/>
      <c r="B1" s="75"/>
      <c r="C1" s="20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</row>
    <row r="2" spans="1:8" x14ac:dyDescent="0.25">
      <c r="A2" s="71" t="s">
        <v>4</v>
      </c>
      <c r="B2" s="71"/>
      <c r="C2" s="21"/>
      <c r="D2" s="16">
        <v>63</v>
      </c>
      <c r="E2" s="9">
        <v>31</v>
      </c>
      <c r="F2" s="16">
        <v>1</v>
      </c>
      <c r="G2" s="16">
        <v>0</v>
      </c>
      <c r="H2" s="16">
        <f>D2+E2+F2+G2</f>
        <v>95</v>
      </c>
    </row>
    <row r="3" spans="1:8" x14ac:dyDescent="0.25">
      <c r="A3" s="71" t="s">
        <v>5</v>
      </c>
      <c r="B3" s="71"/>
      <c r="C3" s="22"/>
      <c r="D3" s="16">
        <v>67</v>
      </c>
      <c r="E3" s="9">
        <v>62</v>
      </c>
      <c r="F3" s="16">
        <v>9</v>
      </c>
      <c r="G3" s="16">
        <v>1</v>
      </c>
      <c r="H3" s="16">
        <f t="shared" ref="H3" si="0">D3+E3+F3+G3</f>
        <v>139</v>
      </c>
    </row>
    <row r="4" spans="1:8" x14ac:dyDescent="0.25">
      <c r="A4" s="76" t="s">
        <v>15</v>
      </c>
      <c r="B4" s="77"/>
      <c r="C4" s="22"/>
      <c r="D4" s="16">
        <f>SUM(D2:D3)</f>
        <v>130</v>
      </c>
      <c r="E4" s="16">
        <f t="shared" ref="E4:H4" si="1">SUM(E2:E3)</f>
        <v>93</v>
      </c>
      <c r="F4" s="16">
        <f t="shared" si="1"/>
        <v>10</v>
      </c>
      <c r="G4" s="16">
        <f t="shared" si="1"/>
        <v>1</v>
      </c>
      <c r="H4" s="16">
        <f t="shared" si="1"/>
        <v>234</v>
      </c>
    </row>
    <row r="5" spans="1:8" x14ac:dyDescent="0.25">
      <c r="A5" s="23"/>
      <c r="B5" s="24"/>
      <c r="C5" s="22"/>
      <c r="D5" s="25"/>
      <c r="E5" s="25"/>
      <c r="F5" s="25"/>
      <c r="G5" s="25"/>
      <c r="H5" s="26"/>
    </row>
    <row r="6" spans="1:8" x14ac:dyDescent="0.25">
      <c r="A6" s="65" t="s">
        <v>9</v>
      </c>
      <c r="B6" s="1" t="s">
        <v>1</v>
      </c>
      <c r="C6" s="22"/>
      <c r="D6" s="16">
        <v>21</v>
      </c>
      <c r="E6" s="9">
        <v>3</v>
      </c>
      <c r="F6" s="16">
        <v>2</v>
      </c>
      <c r="G6" s="16">
        <v>0</v>
      </c>
      <c r="H6" s="16">
        <f>SUM(D6:G6)</f>
        <v>26</v>
      </c>
    </row>
    <row r="7" spans="1:8" x14ac:dyDescent="0.25">
      <c r="A7" s="66"/>
      <c r="B7" s="1" t="s">
        <v>8</v>
      </c>
      <c r="C7" s="22"/>
      <c r="D7" s="16">
        <v>2</v>
      </c>
      <c r="E7" s="9">
        <v>0</v>
      </c>
      <c r="F7" s="16">
        <v>0</v>
      </c>
      <c r="G7" s="16">
        <v>0</v>
      </c>
      <c r="H7" s="16">
        <f t="shared" ref="H7:H10" si="2">SUM(D7:G7)</f>
        <v>2</v>
      </c>
    </row>
    <row r="8" spans="1:8" x14ac:dyDescent="0.25">
      <c r="A8" s="66"/>
      <c r="B8" s="10" t="s">
        <v>3</v>
      </c>
      <c r="C8" s="22"/>
      <c r="D8" s="16">
        <v>2</v>
      </c>
      <c r="E8" s="9">
        <v>1</v>
      </c>
      <c r="F8" s="16">
        <v>2</v>
      </c>
      <c r="G8" s="16">
        <v>0</v>
      </c>
      <c r="H8" s="16">
        <f t="shared" si="2"/>
        <v>5</v>
      </c>
    </row>
    <row r="9" spans="1:8" x14ac:dyDescent="0.25">
      <c r="A9" s="66"/>
      <c r="B9" s="10" t="s">
        <v>2</v>
      </c>
      <c r="C9" s="22"/>
      <c r="D9" s="16">
        <v>50</v>
      </c>
      <c r="E9" s="9">
        <v>23</v>
      </c>
      <c r="F9" s="16">
        <v>0</v>
      </c>
      <c r="G9" s="16">
        <v>0</v>
      </c>
      <c r="H9" s="16">
        <f t="shared" si="2"/>
        <v>73</v>
      </c>
    </row>
    <row r="10" spans="1:8" x14ac:dyDescent="0.25">
      <c r="A10" s="66"/>
      <c r="B10" s="10" t="s">
        <v>16</v>
      </c>
      <c r="C10" s="22"/>
      <c r="D10" s="16">
        <v>0</v>
      </c>
      <c r="E10" s="9">
        <v>0</v>
      </c>
      <c r="F10" s="16">
        <v>0</v>
      </c>
      <c r="G10" s="16">
        <v>0</v>
      </c>
      <c r="H10" s="16">
        <f t="shared" si="2"/>
        <v>0</v>
      </c>
    </row>
    <row r="11" spans="1:8" x14ac:dyDescent="0.25">
      <c r="A11" s="66"/>
      <c r="B11" s="11" t="s">
        <v>17</v>
      </c>
      <c r="C11" s="22"/>
      <c r="D11" s="16">
        <f>D6+D7+D8</f>
        <v>25</v>
      </c>
      <c r="E11" s="16">
        <f t="shared" ref="E11:F11" si="3">E6+E7+E8</f>
        <v>4</v>
      </c>
      <c r="F11" s="16">
        <f t="shared" si="3"/>
        <v>4</v>
      </c>
      <c r="G11" s="16">
        <v>0</v>
      </c>
      <c r="H11" s="16">
        <f t="shared" ref="H11" si="4">H6+H7+H8</f>
        <v>33</v>
      </c>
    </row>
    <row r="12" spans="1:8" x14ac:dyDescent="0.25">
      <c r="A12" s="67"/>
      <c r="B12" s="12" t="s">
        <v>14</v>
      </c>
      <c r="C12" s="22"/>
      <c r="D12" s="13">
        <f>D11/D2</f>
        <v>0.3968253968253968</v>
      </c>
      <c r="E12" s="13">
        <f>E11/E2</f>
        <v>0.12903225806451613</v>
      </c>
      <c r="F12" s="13">
        <f>F11/F2</f>
        <v>4</v>
      </c>
      <c r="G12" s="13">
        <v>0</v>
      </c>
      <c r="H12" s="13">
        <f>H11/H2</f>
        <v>0.3473684210526316</v>
      </c>
    </row>
    <row r="13" spans="1:8" x14ac:dyDescent="0.25">
      <c r="A13" s="27"/>
      <c r="B13" s="24"/>
      <c r="C13" s="22"/>
      <c r="D13" s="25"/>
      <c r="E13" s="25"/>
      <c r="F13" s="25"/>
      <c r="G13" s="25"/>
      <c r="H13" s="26"/>
    </row>
    <row r="14" spans="1:8" x14ac:dyDescent="0.25">
      <c r="A14" s="65" t="s">
        <v>10</v>
      </c>
      <c r="B14" s="1" t="s">
        <v>1</v>
      </c>
      <c r="C14" s="22"/>
      <c r="D14" s="16">
        <v>24</v>
      </c>
      <c r="E14" s="9">
        <v>13</v>
      </c>
      <c r="F14" s="16">
        <v>5</v>
      </c>
      <c r="G14" s="16">
        <v>0</v>
      </c>
      <c r="H14" s="16">
        <f>SUM(D14:G14)</f>
        <v>42</v>
      </c>
    </row>
    <row r="15" spans="1:8" x14ac:dyDescent="0.25">
      <c r="A15" s="66"/>
      <c r="B15" s="1" t="s">
        <v>8</v>
      </c>
      <c r="C15" s="22"/>
      <c r="D15" s="16">
        <v>23</v>
      </c>
      <c r="E15" s="9">
        <v>16</v>
      </c>
      <c r="F15" s="16">
        <v>3</v>
      </c>
      <c r="G15" s="16">
        <v>0</v>
      </c>
      <c r="H15" s="16">
        <f>SUM(D15:G15)</f>
        <v>42</v>
      </c>
    </row>
    <row r="16" spans="1:8" x14ac:dyDescent="0.25">
      <c r="A16" s="66"/>
      <c r="B16" s="10" t="s">
        <v>3</v>
      </c>
      <c r="C16" s="22"/>
      <c r="D16" s="16">
        <v>5</v>
      </c>
      <c r="E16" s="9">
        <v>3</v>
      </c>
      <c r="F16" s="16">
        <v>1</v>
      </c>
      <c r="G16" s="16">
        <v>1</v>
      </c>
      <c r="H16" s="16">
        <f>SUM(D16:G16)</f>
        <v>10</v>
      </c>
    </row>
    <row r="17" spans="1:8" x14ac:dyDescent="0.25">
      <c r="A17" s="66"/>
      <c r="B17" s="10" t="s">
        <v>2</v>
      </c>
      <c r="C17" s="22"/>
      <c r="D17" s="16">
        <v>12</v>
      </c>
      <c r="E17" s="9">
        <v>30</v>
      </c>
      <c r="F17" s="16">
        <v>3</v>
      </c>
      <c r="G17" s="16">
        <v>0</v>
      </c>
      <c r="H17" s="16">
        <f>SUM(D17:G17)</f>
        <v>45</v>
      </c>
    </row>
    <row r="18" spans="1:8" x14ac:dyDescent="0.25">
      <c r="A18" s="66"/>
      <c r="B18" s="10" t="s">
        <v>16</v>
      </c>
      <c r="C18" s="22"/>
      <c r="D18" s="16">
        <v>1</v>
      </c>
      <c r="E18" s="9">
        <v>1</v>
      </c>
      <c r="F18" s="16">
        <v>0</v>
      </c>
      <c r="G18" s="16">
        <v>0</v>
      </c>
      <c r="H18" s="16">
        <v>0</v>
      </c>
    </row>
    <row r="19" spans="1:8" x14ac:dyDescent="0.25">
      <c r="A19" s="66"/>
      <c r="B19" s="11" t="s">
        <v>17</v>
      </c>
      <c r="C19" s="22"/>
      <c r="D19" s="16">
        <f>D14+D15+D16</f>
        <v>52</v>
      </c>
      <c r="E19" s="16">
        <f t="shared" ref="E19:G19" si="5">E14+E15+E16</f>
        <v>32</v>
      </c>
      <c r="F19" s="16">
        <f t="shared" si="5"/>
        <v>9</v>
      </c>
      <c r="G19" s="16">
        <f t="shared" si="5"/>
        <v>1</v>
      </c>
      <c r="H19" s="16">
        <f>SUM(D19:G19)</f>
        <v>94</v>
      </c>
    </row>
    <row r="20" spans="1:8" x14ac:dyDescent="0.25">
      <c r="A20" s="67"/>
      <c r="B20" s="12" t="s">
        <v>14</v>
      </c>
      <c r="C20" s="22"/>
      <c r="D20" s="13">
        <f>D19/D3</f>
        <v>0.77611940298507465</v>
      </c>
      <c r="E20" s="13">
        <f t="shared" ref="E20:G20" si="6">E19/E3</f>
        <v>0.5161290322580645</v>
      </c>
      <c r="F20" s="13">
        <f t="shared" si="6"/>
        <v>1</v>
      </c>
      <c r="G20" s="13">
        <f t="shared" si="6"/>
        <v>1</v>
      </c>
      <c r="H20" s="13">
        <f>H19/H3</f>
        <v>0.67625899280575541</v>
      </c>
    </row>
    <row r="21" spans="1:8" x14ac:dyDescent="0.25">
      <c r="A21" s="27"/>
      <c r="B21" s="24"/>
      <c r="C21" s="22"/>
      <c r="D21" s="25"/>
      <c r="E21" s="25"/>
      <c r="F21" s="25"/>
      <c r="G21" s="25"/>
      <c r="H21" s="26"/>
    </row>
    <row r="22" spans="1:8" x14ac:dyDescent="0.25">
      <c r="A22" s="16" t="s">
        <v>6</v>
      </c>
      <c r="B22" s="10" t="s">
        <v>18</v>
      </c>
      <c r="C22" s="22"/>
      <c r="D22" s="16">
        <v>0</v>
      </c>
      <c r="E22" s="9">
        <v>0</v>
      </c>
      <c r="F22" s="16">
        <v>0</v>
      </c>
      <c r="G22" s="16">
        <v>0</v>
      </c>
      <c r="H22" s="16">
        <v>0</v>
      </c>
    </row>
    <row r="23" spans="1:8" x14ac:dyDescent="0.25">
      <c r="A23" s="28"/>
      <c r="B23" s="24"/>
      <c r="C23" s="22"/>
      <c r="D23" s="25"/>
      <c r="E23" s="25"/>
      <c r="F23" s="25"/>
      <c r="G23" s="25"/>
      <c r="H23" s="26"/>
    </row>
    <row r="24" spans="1:8" x14ac:dyDescent="0.25">
      <c r="A24" s="4" t="s">
        <v>7</v>
      </c>
      <c r="B24" s="11" t="s">
        <v>14</v>
      </c>
      <c r="C24" s="22"/>
      <c r="D24" s="68">
        <f>(H11+H19)/H4</f>
        <v>0.54273504273504269</v>
      </c>
      <c r="E24" s="69"/>
      <c r="F24" s="69"/>
      <c r="G24" s="69"/>
      <c r="H24" s="70"/>
    </row>
    <row r="27" spans="1:8" x14ac:dyDescent="0.25">
      <c r="B27" s="71" t="s">
        <v>19</v>
      </c>
      <c r="C27" s="71"/>
      <c r="D27" s="71"/>
      <c r="E27" s="71"/>
      <c r="F27" s="71"/>
    </row>
    <row r="28" spans="1:8" x14ac:dyDescent="0.25">
      <c r="A28" s="1"/>
      <c r="B28" s="72" t="s">
        <v>20</v>
      </c>
      <c r="C28" s="73"/>
      <c r="D28" s="73"/>
      <c r="E28" s="29"/>
      <c r="F28" s="29" t="s">
        <v>7</v>
      </c>
    </row>
    <row r="29" spans="1:8" x14ac:dyDescent="0.25">
      <c r="A29" s="74" t="s">
        <v>21</v>
      </c>
      <c r="B29" s="73" t="s">
        <v>22</v>
      </c>
      <c r="C29" s="73"/>
      <c r="D29" s="73"/>
      <c r="E29" s="1"/>
      <c r="F29" s="1">
        <v>4</v>
      </c>
    </row>
    <row r="30" spans="1:8" x14ac:dyDescent="0.25">
      <c r="A30" s="74"/>
      <c r="B30" s="73" t="s">
        <v>23</v>
      </c>
      <c r="C30" s="73"/>
      <c r="D30" s="73"/>
      <c r="E30" s="1"/>
      <c r="F30" s="1">
        <v>1</v>
      </c>
    </row>
    <row r="31" spans="1:8" x14ac:dyDescent="0.25">
      <c r="A31" s="74"/>
      <c r="B31" s="73" t="s">
        <v>24</v>
      </c>
      <c r="C31" s="73"/>
      <c r="D31" s="73"/>
      <c r="E31" s="1"/>
      <c r="F31" s="1">
        <v>41</v>
      </c>
    </row>
    <row r="32" spans="1:8" x14ac:dyDescent="0.25">
      <c r="A32" s="74"/>
      <c r="B32" s="78" t="s">
        <v>28</v>
      </c>
      <c r="C32" s="79"/>
      <c r="D32" s="80"/>
      <c r="E32" s="1"/>
      <c r="F32" s="1">
        <v>3</v>
      </c>
    </row>
    <row r="33" spans="1:6" x14ac:dyDescent="0.25">
      <c r="A33" s="74"/>
      <c r="B33" s="73" t="s">
        <v>25</v>
      </c>
      <c r="C33" s="73"/>
      <c r="D33" s="73"/>
      <c r="E33" s="1"/>
      <c r="F33" s="1">
        <v>25</v>
      </c>
    </row>
    <row r="34" spans="1:6" x14ac:dyDescent="0.25">
      <c r="A34" s="1"/>
      <c r="B34" s="73"/>
      <c r="C34" s="73"/>
      <c r="D34" s="73"/>
      <c r="E34" s="29" t="s">
        <v>7</v>
      </c>
      <c r="F34" s="29">
        <f>SUM(F29:F33)</f>
        <v>74</v>
      </c>
    </row>
    <row r="35" spans="1:6" x14ac:dyDescent="0.25">
      <c r="A35" s="74" t="s">
        <v>26</v>
      </c>
      <c r="B35" s="73" t="s">
        <v>22</v>
      </c>
      <c r="C35" s="73"/>
      <c r="D35" s="73"/>
      <c r="E35" s="1"/>
      <c r="F35" s="1">
        <v>1</v>
      </c>
    </row>
    <row r="36" spans="1:6" x14ac:dyDescent="0.25">
      <c r="A36" s="74"/>
      <c r="B36" s="73" t="s">
        <v>23</v>
      </c>
      <c r="C36" s="73"/>
      <c r="D36" s="73"/>
      <c r="E36" s="1"/>
      <c r="F36" s="1">
        <v>12</v>
      </c>
    </row>
    <row r="37" spans="1:6" x14ac:dyDescent="0.25">
      <c r="A37" s="74"/>
      <c r="B37" s="78" t="s">
        <v>24</v>
      </c>
      <c r="C37" s="79"/>
      <c r="D37" s="80"/>
      <c r="E37" s="1"/>
      <c r="F37" s="1">
        <v>4</v>
      </c>
    </row>
    <row r="38" spans="1:6" x14ac:dyDescent="0.25">
      <c r="A38" s="74"/>
      <c r="B38" s="78" t="s">
        <v>28</v>
      </c>
      <c r="C38" s="79"/>
      <c r="D38" s="80"/>
      <c r="E38" s="1"/>
      <c r="F38" s="1">
        <v>3</v>
      </c>
    </row>
    <row r="39" spans="1:6" x14ac:dyDescent="0.25">
      <c r="A39" s="74"/>
      <c r="B39" s="73" t="s">
        <v>27</v>
      </c>
      <c r="C39" s="73"/>
      <c r="D39" s="73"/>
      <c r="E39" s="1"/>
      <c r="F39" s="1">
        <v>0</v>
      </c>
    </row>
    <row r="40" spans="1:6" x14ac:dyDescent="0.25">
      <c r="A40" s="74"/>
      <c r="B40" s="73" t="s">
        <v>25</v>
      </c>
      <c r="C40" s="73"/>
      <c r="D40" s="73"/>
      <c r="E40" s="1"/>
      <c r="F40" s="1">
        <v>29</v>
      </c>
    </row>
    <row r="41" spans="1:6" x14ac:dyDescent="0.25">
      <c r="A41" s="1"/>
      <c r="B41" s="73"/>
      <c r="C41" s="73"/>
      <c r="D41" s="73"/>
      <c r="E41" s="29" t="s">
        <v>7</v>
      </c>
      <c r="F41" s="29">
        <f>SUM(F35:F40)</f>
        <v>49</v>
      </c>
    </row>
  </sheetData>
  <mergeCells count="24">
    <mergeCell ref="B41:D41"/>
    <mergeCell ref="B32:D32"/>
    <mergeCell ref="B37:D37"/>
    <mergeCell ref="B38:D38"/>
    <mergeCell ref="B34:D34"/>
    <mergeCell ref="A35:A40"/>
    <mergeCell ref="B35:D35"/>
    <mergeCell ref="B36:D36"/>
    <mergeCell ref="B39:D39"/>
    <mergeCell ref="B40:D40"/>
    <mergeCell ref="A1:B1"/>
    <mergeCell ref="A2:B2"/>
    <mergeCell ref="A3:B3"/>
    <mergeCell ref="A4:B4"/>
    <mergeCell ref="A6:A12"/>
    <mergeCell ref="A14:A20"/>
    <mergeCell ref="D24:H24"/>
    <mergeCell ref="B27:F27"/>
    <mergeCell ref="B28:D28"/>
    <mergeCell ref="A29:A33"/>
    <mergeCell ref="B29:D29"/>
    <mergeCell ref="B30:D30"/>
    <mergeCell ref="B31:D31"/>
    <mergeCell ref="B33:D33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topLeftCell="A21" zoomScaleNormal="100" workbookViewId="0">
      <selection activeCell="D41" sqref="D4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9" width="10.140625" style="2" customWidth="1"/>
    <col min="10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9" s="17" customFormat="1" ht="30" x14ac:dyDescent="0.25">
      <c r="A1" s="75"/>
      <c r="B1" s="75"/>
      <c r="C1" s="20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  <c r="I1" s="18"/>
    </row>
    <row r="2" spans="1:9" x14ac:dyDescent="0.25">
      <c r="A2" s="71" t="s">
        <v>4</v>
      </c>
      <c r="B2" s="71"/>
      <c r="C2" s="21"/>
      <c r="D2" s="16">
        <v>135</v>
      </c>
      <c r="E2" s="9">
        <v>43</v>
      </c>
      <c r="F2" s="16">
        <v>14</v>
      </c>
      <c r="G2" s="16">
        <v>1</v>
      </c>
      <c r="H2" s="16">
        <f>D2+E2+F2+G2</f>
        <v>193</v>
      </c>
      <c r="I2" s="19"/>
    </row>
    <row r="3" spans="1:9" x14ac:dyDescent="0.25">
      <c r="A3" s="71" t="s">
        <v>5</v>
      </c>
      <c r="B3" s="71"/>
      <c r="C3" s="22"/>
      <c r="D3" s="16">
        <v>91</v>
      </c>
      <c r="E3" s="9">
        <v>45</v>
      </c>
      <c r="F3" s="16">
        <v>13</v>
      </c>
      <c r="G3" s="16">
        <v>4</v>
      </c>
      <c r="H3" s="16">
        <f t="shared" ref="H3:H4" si="0">D3+E3+F3+G3</f>
        <v>153</v>
      </c>
      <c r="I3" s="19"/>
    </row>
    <row r="4" spans="1:9" x14ac:dyDescent="0.25">
      <c r="A4" s="76" t="s">
        <v>15</v>
      </c>
      <c r="B4" s="77"/>
      <c r="C4" s="22"/>
      <c r="D4" s="16">
        <f>SUM(D2:D3)</f>
        <v>226</v>
      </c>
      <c r="E4" s="16">
        <f>SUM(E2:E3)</f>
        <v>88</v>
      </c>
      <c r="F4" s="16">
        <f>SUM(F2:F3)</f>
        <v>27</v>
      </c>
      <c r="G4" s="16">
        <f>SUM(G2:G3)</f>
        <v>5</v>
      </c>
      <c r="H4" s="16">
        <f t="shared" si="0"/>
        <v>346</v>
      </c>
      <c r="I4" s="19"/>
    </row>
    <row r="5" spans="1:9" x14ac:dyDescent="0.25">
      <c r="A5" s="23"/>
      <c r="B5" s="24"/>
      <c r="C5" s="22"/>
      <c r="D5" s="25"/>
      <c r="E5" s="25"/>
      <c r="F5" s="25"/>
      <c r="G5" s="25"/>
      <c r="H5" s="26"/>
      <c r="I5" s="19"/>
    </row>
    <row r="6" spans="1:9" x14ac:dyDescent="0.25">
      <c r="A6" s="65" t="s">
        <v>9</v>
      </c>
      <c r="B6" s="1" t="s">
        <v>1</v>
      </c>
      <c r="C6" s="22"/>
      <c r="D6" s="16">
        <v>26</v>
      </c>
      <c r="E6" s="9">
        <v>5</v>
      </c>
      <c r="F6" s="16">
        <v>3</v>
      </c>
      <c r="G6" s="16">
        <v>0</v>
      </c>
      <c r="H6" s="16">
        <f>SUM(D6:G6)</f>
        <v>34</v>
      </c>
      <c r="I6" s="19"/>
    </row>
    <row r="7" spans="1:9" x14ac:dyDescent="0.25">
      <c r="A7" s="66"/>
      <c r="B7" s="1" t="s">
        <v>8</v>
      </c>
      <c r="C7" s="22"/>
      <c r="D7" s="16">
        <v>2</v>
      </c>
      <c r="E7" s="9">
        <v>0</v>
      </c>
      <c r="F7" s="16">
        <v>0</v>
      </c>
      <c r="G7" s="16">
        <v>0</v>
      </c>
      <c r="H7" s="16">
        <f t="shared" ref="H7:H11" si="1">SUM(D7:G7)</f>
        <v>2</v>
      </c>
      <c r="I7" s="19"/>
    </row>
    <row r="8" spans="1:9" x14ac:dyDescent="0.25">
      <c r="A8" s="66"/>
      <c r="B8" s="10" t="s">
        <v>3</v>
      </c>
      <c r="C8" s="22"/>
      <c r="D8" s="16">
        <v>1</v>
      </c>
      <c r="E8" s="9">
        <v>0</v>
      </c>
      <c r="F8" s="16">
        <v>1</v>
      </c>
      <c r="G8" s="16">
        <v>0</v>
      </c>
      <c r="H8" s="16">
        <f t="shared" si="1"/>
        <v>2</v>
      </c>
      <c r="I8" s="19"/>
    </row>
    <row r="9" spans="1:9" x14ac:dyDescent="0.25">
      <c r="A9" s="66"/>
      <c r="B9" s="10" t="s">
        <v>2</v>
      </c>
      <c r="C9" s="22"/>
      <c r="D9" s="16">
        <v>74</v>
      </c>
      <c r="E9" s="9">
        <v>22</v>
      </c>
      <c r="F9" s="16">
        <v>9</v>
      </c>
      <c r="G9" s="16">
        <v>0</v>
      </c>
      <c r="H9" s="16">
        <f t="shared" si="1"/>
        <v>105</v>
      </c>
      <c r="I9" s="19"/>
    </row>
    <row r="10" spans="1:9" x14ac:dyDescent="0.25">
      <c r="A10" s="66"/>
      <c r="B10" s="10" t="s">
        <v>16</v>
      </c>
      <c r="C10" s="22"/>
      <c r="D10" s="16">
        <v>0</v>
      </c>
      <c r="E10" s="9">
        <v>0</v>
      </c>
      <c r="F10" s="16">
        <v>0</v>
      </c>
      <c r="G10" s="16">
        <v>0</v>
      </c>
      <c r="H10" s="16">
        <f t="shared" si="1"/>
        <v>0</v>
      </c>
      <c r="I10" s="19"/>
    </row>
    <row r="11" spans="1:9" x14ac:dyDescent="0.25">
      <c r="A11" s="66"/>
      <c r="B11" s="11" t="s">
        <v>17</v>
      </c>
      <c r="C11" s="22"/>
      <c r="D11" s="16">
        <f>D6+D7+D8</f>
        <v>29</v>
      </c>
      <c r="E11" s="16">
        <f t="shared" ref="E11:G11" si="2">E6+E7+E8</f>
        <v>5</v>
      </c>
      <c r="F11" s="16">
        <f t="shared" si="2"/>
        <v>4</v>
      </c>
      <c r="G11" s="16">
        <f t="shared" si="2"/>
        <v>0</v>
      </c>
      <c r="H11" s="16">
        <f t="shared" si="1"/>
        <v>38</v>
      </c>
      <c r="I11" s="19"/>
    </row>
    <row r="12" spans="1:9" x14ac:dyDescent="0.25">
      <c r="A12" s="67"/>
      <c r="B12" s="12" t="s">
        <v>14</v>
      </c>
      <c r="C12" s="22"/>
      <c r="D12" s="13">
        <f>D11/D2</f>
        <v>0.21481481481481482</v>
      </c>
      <c r="E12" s="13">
        <f>E11/E2</f>
        <v>0.11627906976744186</v>
      </c>
      <c r="F12" s="13">
        <f>F11/F2</f>
        <v>0.2857142857142857</v>
      </c>
      <c r="G12" s="13">
        <f>G11/G2</f>
        <v>0</v>
      </c>
      <c r="H12" s="13">
        <f>H11/H2</f>
        <v>0.19689119170984457</v>
      </c>
      <c r="I12" s="19"/>
    </row>
    <row r="13" spans="1:9" x14ac:dyDescent="0.25">
      <c r="A13" s="27"/>
      <c r="B13" s="24"/>
      <c r="C13" s="22"/>
      <c r="D13" s="25"/>
      <c r="E13" s="25"/>
      <c r="F13" s="25"/>
      <c r="G13" s="25"/>
      <c r="H13" s="26"/>
      <c r="I13" s="19"/>
    </row>
    <row r="14" spans="1:9" x14ac:dyDescent="0.25">
      <c r="A14" s="65" t="s">
        <v>10</v>
      </c>
      <c r="B14" s="1" t="s">
        <v>1</v>
      </c>
      <c r="C14" s="22"/>
      <c r="D14" s="16">
        <v>27</v>
      </c>
      <c r="E14" s="9">
        <v>20</v>
      </c>
      <c r="F14" s="16">
        <v>1</v>
      </c>
      <c r="G14" s="16">
        <v>0</v>
      </c>
      <c r="H14" s="16">
        <f>SUM(D14:G14)</f>
        <v>48</v>
      </c>
      <c r="I14" s="19"/>
    </row>
    <row r="15" spans="1:9" x14ac:dyDescent="0.25">
      <c r="A15" s="66"/>
      <c r="B15" s="1" t="s">
        <v>8</v>
      </c>
      <c r="C15" s="22"/>
      <c r="D15" s="16">
        <v>42</v>
      </c>
      <c r="E15" s="9">
        <v>15</v>
      </c>
      <c r="F15" s="16">
        <v>0</v>
      </c>
      <c r="G15" s="16">
        <v>0</v>
      </c>
      <c r="H15" s="16">
        <f>SUM(D15:G15)</f>
        <v>57</v>
      </c>
      <c r="I15" s="19"/>
    </row>
    <row r="16" spans="1:9" x14ac:dyDescent="0.25">
      <c r="A16" s="66"/>
      <c r="B16" s="10" t="s">
        <v>3</v>
      </c>
      <c r="C16" s="22"/>
      <c r="D16" s="16">
        <v>13</v>
      </c>
      <c r="E16" s="9">
        <v>6</v>
      </c>
      <c r="F16" s="16">
        <v>2</v>
      </c>
      <c r="G16" s="16">
        <v>2</v>
      </c>
      <c r="H16" s="16">
        <f>SUM(D16:G16)</f>
        <v>23</v>
      </c>
      <c r="I16" s="19"/>
    </row>
    <row r="17" spans="1:9" x14ac:dyDescent="0.25">
      <c r="A17" s="66"/>
      <c r="B17" s="10" t="s">
        <v>2</v>
      </c>
      <c r="C17" s="22"/>
      <c r="D17" s="16">
        <v>11</v>
      </c>
      <c r="E17" s="9">
        <v>14</v>
      </c>
      <c r="F17" s="16">
        <v>6</v>
      </c>
      <c r="G17" s="16">
        <v>0</v>
      </c>
      <c r="H17" s="16">
        <f>SUM(D17:G17)</f>
        <v>31</v>
      </c>
      <c r="I17" s="19"/>
    </row>
    <row r="18" spans="1:9" x14ac:dyDescent="0.25">
      <c r="A18" s="66"/>
      <c r="B18" s="10" t="s">
        <v>16</v>
      </c>
      <c r="C18" s="22"/>
      <c r="D18" s="16">
        <v>0</v>
      </c>
      <c r="E18" s="9">
        <v>0</v>
      </c>
      <c r="F18" s="16">
        <v>0</v>
      </c>
      <c r="G18" s="16">
        <v>0</v>
      </c>
      <c r="H18" s="16">
        <v>0</v>
      </c>
      <c r="I18" s="19"/>
    </row>
    <row r="19" spans="1:9" x14ac:dyDescent="0.25">
      <c r="A19" s="66"/>
      <c r="B19" s="11" t="s">
        <v>17</v>
      </c>
      <c r="C19" s="22"/>
      <c r="D19" s="16">
        <f>D14+D15+D16</f>
        <v>82</v>
      </c>
      <c r="E19" s="16">
        <f t="shared" ref="E19:G19" si="3">E14+E15+E16</f>
        <v>41</v>
      </c>
      <c r="F19" s="16">
        <f t="shared" si="3"/>
        <v>3</v>
      </c>
      <c r="G19" s="16">
        <f t="shared" si="3"/>
        <v>2</v>
      </c>
      <c r="H19" s="16">
        <f>SUM(D19:G19)</f>
        <v>128</v>
      </c>
      <c r="I19" s="19"/>
    </row>
    <row r="20" spans="1:9" x14ac:dyDescent="0.25">
      <c r="A20" s="67"/>
      <c r="B20" s="12" t="s">
        <v>14</v>
      </c>
      <c r="C20" s="22"/>
      <c r="D20" s="13">
        <f>D19/D3</f>
        <v>0.90109890109890112</v>
      </c>
      <c r="E20" s="13">
        <f>E19/E3</f>
        <v>0.91111111111111109</v>
      </c>
      <c r="F20" s="13">
        <f>F19/F3</f>
        <v>0.23076923076923078</v>
      </c>
      <c r="G20" s="13">
        <f>G19/G3</f>
        <v>0.5</v>
      </c>
      <c r="H20" s="13">
        <f>H19/H3</f>
        <v>0.83660130718954251</v>
      </c>
      <c r="I20" s="19"/>
    </row>
    <row r="21" spans="1:9" x14ac:dyDescent="0.25">
      <c r="A21" s="27"/>
      <c r="B21" s="24"/>
      <c r="C21" s="22"/>
      <c r="D21" s="25"/>
      <c r="E21" s="25"/>
      <c r="F21" s="25"/>
      <c r="G21" s="25"/>
      <c r="H21" s="26"/>
      <c r="I21" s="19"/>
    </row>
    <row r="22" spans="1:9" x14ac:dyDescent="0.25">
      <c r="A22" s="16" t="s">
        <v>6</v>
      </c>
      <c r="B22" s="10" t="s">
        <v>18</v>
      </c>
      <c r="C22" s="22"/>
      <c r="D22" s="16">
        <v>6</v>
      </c>
      <c r="E22" s="9">
        <v>0</v>
      </c>
      <c r="F22" s="16">
        <v>0</v>
      </c>
      <c r="G22" s="16">
        <v>0</v>
      </c>
      <c r="H22" s="16">
        <f>SUM(D22:G22)</f>
        <v>6</v>
      </c>
      <c r="I22" s="19"/>
    </row>
    <row r="23" spans="1:9" x14ac:dyDescent="0.25">
      <c r="A23" s="28"/>
      <c r="B23" s="24"/>
      <c r="C23" s="22"/>
      <c r="D23" s="25"/>
      <c r="E23" s="25"/>
      <c r="F23" s="25"/>
      <c r="G23" s="25"/>
      <c r="H23" s="26"/>
      <c r="I23" s="19"/>
    </row>
    <row r="24" spans="1:9" x14ac:dyDescent="0.25">
      <c r="A24" s="4" t="s">
        <v>7</v>
      </c>
      <c r="B24" s="11" t="s">
        <v>14</v>
      </c>
      <c r="C24" s="22"/>
      <c r="D24" s="68">
        <f>(H11+H19)/H4</f>
        <v>0.47976878612716761</v>
      </c>
      <c r="E24" s="69"/>
      <c r="F24" s="69"/>
      <c r="G24" s="69"/>
      <c r="H24" s="70"/>
      <c r="I24" s="19"/>
    </row>
    <row r="25" spans="1:9" x14ac:dyDescent="0.25">
      <c r="I25" s="19"/>
    </row>
    <row r="26" spans="1:9" x14ac:dyDescent="0.25">
      <c r="I26" s="19"/>
    </row>
    <row r="27" spans="1:9" x14ac:dyDescent="0.25">
      <c r="B27" s="71" t="s">
        <v>19</v>
      </c>
      <c r="C27" s="71"/>
      <c r="D27" s="71"/>
      <c r="E27" s="71"/>
      <c r="F27" s="71"/>
      <c r="I27" s="19"/>
    </row>
    <row r="28" spans="1:9" x14ac:dyDescent="0.25">
      <c r="A28" s="1"/>
      <c r="B28" s="72" t="s">
        <v>20</v>
      </c>
      <c r="C28" s="73"/>
      <c r="D28" s="73"/>
      <c r="E28" s="29"/>
      <c r="F28" s="29" t="s">
        <v>7</v>
      </c>
      <c r="I28" s="19"/>
    </row>
    <row r="29" spans="1:9" x14ac:dyDescent="0.25">
      <c r="A29" s="74" t="s">
        <v>21</v>
      </c>
      <c r="B29" s="73" t="s">
        <v>22</v>
      </c>
      <c r="C29" s="73"/>
      <c r="D29" s="73"/>
      <c r="E29" s="1"/>
      <c r="F29" s="1">
        <v>4</v>
      </c>
      <c r="I29" s="19"/>
    </row>
    <row r="30" spans="1:9" x14ac:dyDescent="0.25">
      <c r="A30" s="74"/>
      <c r="B30" s="73" t="s">
        <v>23</v>
      </c>
      <c r="C30" s="73"/>
      <c r="D30" s="73"/>
      <c r="E30" s="1"/>
      <c r="F30" s="1">
        <v>1</v>
      </c>
      <c r="I30" s="19"/>
    </row>
    <row r="31" spans="1:9" x14ac:dyDescent="0.25">
      <c r="A31" s="74"/>
      <c r="B31" s="73" t="s">
        <v>24</v>
      </c>
      <c r="C31" s="73"/>
      <c r="D31" s="73"/>
      <c r="E31" s="1"/>
      <c r="F31" s="1">
        <v>39</v>
      </c>
    </row>
    <row r="32" spans="1:9" x14ac:dyDescent="0.25">
      <c r="A32" s="74"/>
      <c r="B32" s="73" t="s">
        <v>25</v>
      </c>
      <c r="C32" s="73"/>
      <c r="D32" s="73"/>
      <c r="E32" s="1"/>
      <c r="F32" s="1">
        <v>61</v>
      </c>
    </row>
    <row r="33" spans="1:6" x14ac:dyDescent="0.25">
      <c r="A33" s="1"/>
      <c r="B33" s="73"/>
      <c r="C33" s="73"/>
      <c r="D33" s="73"/>
      <c r="E33" s="29" t="s">
        <v>7</v>
      </c>
      <c r="F33" s="29">
        <f>SUM(F29:F32)</f>
        <v>105</v>
      </c>
    </row>
    <row r="34" spans="1:6" x14ac:dyDescent="0.25">
      <c r="A34" s="74" t="s">
        <v>26</v>
      </c>
      <c r="B34" s="73" t="s">
        <v>22</v>
      </c>
      <c r="C34" s="73"/>
      <c r="D34" s="73"/>
      <c r="E34" s="1"/>
      <c r="F34" s="1">
        <v>4</v>
      </c>
    </row>
    <row r="35" spans="1:6" x14ac:dyDescent="0.25">
      <c r="A35" s="74"/>
      <c r="B35" s="73" t="s">
        <v>23</v>
      </c>
      <c r="C35" s="73"/>
      <c r="D35" s="73"/>
      <c r="E35" s="1"/>
      <c r="F35" s="1">
        <v>2</v>
      </c>
    </row>
    <row r="36" spans="1:6" x14ac:dyDescent="0.25">
      <c r="A36" s="74"/>
      <c r="B36" s="73" t="s">
        <v>27</v>
      </c>
      <c r="C36" s="73"/>
      <c r="D36" s="73"/>
      <c r="E36" s="1"/>
      <c r="F36" s="1">
        <v>2</v>
      </c>
    </row>
    <row r="37" spans="1:6" x14ac:dyDescent="0.25">
      <c r="A37" s="74"/>
      <c r="B37" s="73" t="s">
        <v>25</v>
      </c>
      <c r="C37" s="73"/>
      <c r="D37" s="73"/>
      <c r="E37" s="1"/>
      <c r="F37" s="1">
        <v>23</v>
      </c>
    </row>
    <row r="38" spans="1:6" x14ac:dyDescent="0.25">
      <c r="A38" s="1"/>
      <c r="B38" s="73"/>
      <c r="C38" s="73"/>
      <c r="D38" s="73"/>
      <c r="E38" s="29" t="s">
        <v>7</v>
      </c>
      <c r="F38" s="29">
        <f>SUM(F34:F37)</f>
        <v>31</v>
      </c>
    </row>
  </sheetData>
  <mergeCells count="21">
    <mergeCell ref="B38:D38"/>
    <mergeCell ref="B33:D33"/>
    <mergeCell ref="A34:A37"/>
    <mergeCell ref="B34:D34"/>
    <mergeCell ref="B35:D35"/>
    <mergeCell ref="B36:D36"/>
    <mergeCell ref="B37:D37"/>
    <mergeCell ref="A1:B1"/>
    <mergeCell ref="A2:B2"/>
    <mergeCell ref="A3:B3"/>
    <mergeCell ref="A4:B4"/>
    <mergeCell ref="A29:A32"/>
    <mergeCell ref="B29:D29"/>
    <mergeCell ref="B30:D30"/>
    <mergeCell ref="B31:D31"/>
    <mergeCell ref="B32:D32"/>
    <mergeCell ref="B28:D28"/>
    <mergeCell ref="A6:A12"/>
    <mergeCell ref="A14:A20"/>
    <mergeCell ref="D24:H24"/>
    <mergeCell ref="B27:F27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Layout" topLeftCell="A25" zoomScaleNormal="100" workbookViewId="0">
      <selection activeCell="A51" sqref="A5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9" width="10.140625" style="2" customWidth="1"/>
    <col min="10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9" s="17" customFormat="1" ht="30" x14ac:dyDescent="0.25">
      <c r="A1" s="75"/>
      <c r="B1" s="75"/>
      <c r="C1" s="20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  <c r="I1" s="18"/>
    </row>
    <row r="2" spans="1:9" x14ac:dyDescent="0.25">
      <c r="A2" s="71" t="s">
        <v>4</v>
      </c>
      <c r="B2" s="71"/>
      <c r="C2" s="21"/>
      <c r="D2" s="30">
        <v>169</v>
      </c>
      <c r="E2" s="9">
        <v>98</v>
      </c>
      <c r="F2" s="30">
        <v>16</v>
      </c>
      <c r="G2" s="30">
        <v>9</v>
      </c>
      <c r="H2" s="30">
        <f>D2+E2+F2+G2</f>
        <v>292</v>
      </c>
      <c r="I2" s="19"/>
    </row>
    <row r="3" spans="1:9" x14ac:dyDescent="0.25">
      <c r="A3" s="71" t="s">
        <v>5</v>
      </c>
      <c r="B3" s="71"/>
      <c r="C3" s="22"/>
      <c r="D3" s="30">
        <v>98</v>
      </c>
      <c r="E3" s="9">
        <v>45</v>
      </c>
      <c r="F3" s="30">
        <v>27</v>
      </c>
      <c r="G3" s="30">
        <v>2</v>
      </c>
      <c r="H3" s="30">
        <f t="shared" ref="H3:H4" si="0">D3+E3+F3+G3</f>
        <v>172</v>
      </c>
      <c r="I3" s="19"/>
    </row>
    <row r="4" spans="1:9" x14ac:dyDescent="0.25">
      <c r="A4" s="76" t="s">
        <v>15</v>
      </c>
      <c r="B4" s="77"/>
      <c r="C4" s="22"/>
      <c r="D4" s="30">
        <f>SUM(D2:D3)</f>
        <v>267</v>
      </c>
      <c r="E4" s="30">
        <f t="shared" ref="E4:G4" si="1">SUM(E2:E3)</f>
        <v>143</v>
      </c>
      <c r="F4" s="30">
        <f t="shared" si="1"/>
        <v>43</v>
      </c>
      <c r="G4" s="30">
        <f t="shared" si="1"/>
        <v>11</v>
      </c>
      <c r="H4" s="30">
        <f t="shared" si="0"/>
        <v>464</v>
      </c>
      <c r="I4" s="19"/>
    </row>
    <row r="5" spans="1:9" x14ac:dyDescent="0.25">
      <c r="A5" s="23"/>
      <c r="B5" s="24"/>
      <c r="C5" s="22"/>
      <c r="D5" s="25"/>
      <c r="E5" s="25"/>
      <c r="F5" s="25"/>
      <c r="G5" s="25"/>
      <c r="H5" s="26"/>
      <c r="I5" s="19"/>
    </row>
    <row r="6" spans="1:9" x14ac:dyDescent="0.25">
      <c r="A6" s="65" t="s">
        <v>9</v>
      </c>
      <c r="B6" s="1" t="s">
        <v>1</v>
      </c>
      <c r="C6" s="22"/>
      <c r="D6" s="30">
        <v>45</v>
      </c>
      <c r="E6" s="9">
        <v>10</v>
      </c>
      <c r="F6" s="30">
        <v>2</v>
      </c>
      <c r="G6" s="30">
        <v>2</v>
      </c>
      <c r="H6" s="30">
        <f>SUM(D6:G6)</f>
        <v>59</v>
      </c>
      <c r="I6" s="19"/>
    </row>
    <row r="7" spans="1:9" x14ac:dyDescent="0.25">
      <c r="A7" s="66"/>
      <c r="B7" s="1" t="s">
        <v>8</v>
      </c>
      <c r="C7" s="22"/>
      <c r="D7" s="30">
        <v>10</v>
      </c>
      <c r="E7" s="9">
        <v>1</v>
      </c>
      <c r="F7" s="30">
        <v>0</v>
      </c>
      <c r="G7" s="30">
        <v>0</v>
      </c>
      <c r="H7" s="30">
        <f t="shared" ref="H7:H11" si="2">SUM(D7:G7)</f>
        <v>11</v>
      </c>
      <c r="I7" s="19"/>
    </row>
    <row r="8" spans="1:9" x14ac:dyDescent="0.25">
      <c r="A8" s="66"/>
      <c r="B8" s="10" t="s">
        <v>3</v>
      </c>
      <c r="C8" s="22"/>
      <c r="D8" s="30">
        <v>2</v>
      </c>
      <c r="E8" s="9">
        <v>5</v>
      </c>
      <c r="F8" s="30">
        <v>0</v>
      </c>
      <c r="G8" s="30">
        <v>0</v>
      </c>
      <c r="H8" s="30">
        <f t="shared" si="2"/>
        <v>7</v>
      </c>
      <c r="I8" s="19"/>
    </row>
    <row r="9" spans="1:9" x14ac:dyDescent="0.25">
      <c r="A9" s="66"/>
      <c r="B9" s="10" t="s">
        <v>2</v>
      </c>
      <c r="C9" s="22"/>
      <c r="D9" s="30">
        <v>101</v>
      </c>
      <c r="E9" s="9">
        <v>77</v>
      </c>
      <c r="F9" s="30">
        <v>6</v>
      </c>
      <c r="G9" s="30">
        <v>9</v>
      </c>
      <c r="H9" s="30">
        <f t="shared" si="2"/>
        <v>193</v>
      </c>
      <c r="I9" s="19"/>
    </row>
    <row r="10" spans="1:9" x14ac:dyDescent="0.25">
      <c r="A10" s="66"/>
      <c r="B10" s="10" t="s">
        <v>16</v>
      </c>
      <c r="C10" s="22"/>
      <c r="D10" s="30">
        <v>2</v>
      </c>
      <c r="E10" s="9">
        <v>3</v>
      </c>
      <c r="F10" s="30">
        <v>0</v>
      </c>
      <c r="G10" s="30">
        <v>0</v>
      </c>
      <c r="H10" s="30">
        <f t="shared" si="2"/>
        <v>5</v>
      </c>
      <c r="I10" s="19"/>
    </row>
    <row r="11" spans="1:9" x14ac:dyDescent="0.25">
      <c r="A11" s="66"/>
      <c r="B11" s="11" t="s">
        <v>17</v>
      </c>
      <c r="C11" s="22"/>
      <c r="D11" s="30">
        <f>D6+D7+D8</f>
        <v>57</v>
      </c>
      <c r="E11" s="30">
        <f t="shared" ref="E11:G11" si="3">E6+E7+E8</f>
        <v>16</v>
      </c>
      <c r="F11" s="30">
        <f t="shared" si="3"/>
        <v>2</v>
      </c>
      <c r="G11" s="30">
        <f t="shared" si="3"/>
        <v>2</v>
      </c>
      <c r="H11" s="30">
        <f t="shared" si="2"/>
        <v>77</v>
      </c>
      <c r="I11" s="19"/>
    </row>
    <row r="12" spans="1:9" x14ac:dyDescent="0.25">
      <c r="A12" s="67"/>
      <c r="B12" s="12" t="s">
        <v>14</v>
      </c>
      <c r="C12" s="22"/>
      <c r="D12" s="13">
        <f>D11/D2</f>
        <v>0.33727810650887574</v>
      </c>
      <c r="E12" s="13">
        <f>E11/E2</f>
        <v>0.16326530612244897</v>
      </c>
      <c r="F12" s="13">
        <f>F11/F2</f>
        <v>0.125</v>
      </c>
      <c r="G12" s="13">
        <f>G11/G2</f>
        <v>0.22222222222222221</v>
      </c>
      <c r="H12" s="13">
        <f>H11/H2</f>
        <v>0.2636986301369863</v>
      </c>
      <c r="I12" s="19"/>
    </row>
    <row r="13" spans="1:9" x14ac:dyDescent="0.25">
      <c r="A13" s="27"/>
      <c r="B13" s="24"/>
      <c r="C13" s="22"/>
      <c r="D13" s="25"/>
      <c r="E13" s="25"/>
      <c r="F13" s="25"/>
      <c r="G13" s="25"/>
      <c r="H13" s="26"/>
      <c r="I13" s="19"/>
    </row>
    <row r="14" spans="1:9" x14ac:dyDescent="0.25">
      <c r="A14" s="65" t="s">
        <v>10</v>
      </c>
      <c r="B14" s="1" t="s">
        <v>1</v>
      </c>
      <c r="C14" s="22"/>
      <c r="D14" s="30">
        <v>40</v>
      </c>
      <c r="E14" s="9">
        <v>22</v>
      </c>
      <c r="F14" s="30">
        <v>12</v>
      </c>
      <c r="G14" s="30">
        <v>2</v>
      </c>
      <c r="H14" s="30">
        <f>SUM(D14:G14)</f>
        <v>76</v>
      </c>
      <c r="I14" s="19"/>
    </row>
    <row r="15" spans="1:9" x14ac:dyDescent="0.25">
      <c r="A15" s="66"/>
      <c r="B15" s="1" t="s">
        <v>8</v>
      </c>
      <c r="C15" s="22"/>
      <c r="D15" s="30">
        <v>29</v>
      </c>
      <c r="E15" s="9">
        <v>13</v>
      </c>
      <c r="F15" s="30">
        <v>3</v>
      </c>
      <c r="G15" s="30">
        <v>1</v>
      </c>
      <c r="H15" s="30">
        <f>SUM(D15:G15)</f>
        <v>46</v>
      </c>
      <c r="I15" s="19"/>
    </row>
    <row r="16" spans="1:9" x14ac:dyDescent="0.25">
      <c r="A16" s="66"/>
      <c r="B16" s="10" t="s">
        <v>3</v>
      </c>
      <c r="C16" s="22"/>
      <c r="D16" s="30">
        <v>7</v>
      </c>
      <c r="E16" s="9">
        <v>3</v>
      </c>
      <c r="F16" s="30">
        <v>3</v>
      </c>
      <c r="G16" s="30">
        <v>0</v>
      </c>
      <c r="H16" s="30">
        <f>SUM(D16:G16)</f>
        <v>13</v>
      </c>
      <c r="I16" s="19"/>
    </row>
    <row r="17" spans="1:9" x14ac:dyDescent="0.25">
      <c r="A17" s="66"/>
      <c r="B17" s="10" t="s">
        <v>2</v>
      </c>
      <c r="C17" s="22"/>
      <c r="D17" s="30">
        <v>15</v>
      </c>
      <c r="E17" s="9">
        <v>5</v>
      </c>
      <c r="F17" s="30">
        <v>5</v>
      </c>
      <c r="G17" s="30">
        <v>1</v>
      </c>
      <c r="H17" s="30">
        <f>SUM(D17:G17)</f>
        <v>26</v>
      </c>
      <c r="I17" s="19"/>
    </row>
    <row r="18" spans="1:9" x14ac:dyDescent="0.25">
      <c r="A18" s="66"/>
      <c r="B18" s="10" t="s">
        <v>16</v>
      </c>
      <c r="C18" s="22"/>
      <c r="D18" s="30">
        <v>0</v>
      </c>
      <c r="E18" s="9">
        <v>0</v>
      </c>
      <c r="F18" s="30">
        <v>0</v>
      </c>
      <c r="G18" s="30">
        <v>0</v>
      </c>
      <c r="H18" s="30">
        <v>0</v>
      </c>
      <c r="I18" s="19"/>
    </row>
    <row r="19" spans="1:9" x14ac:dyDescent="0.25">
      <c r="A19" s="66"/>
      <c r="B19" s="11" t="s">
        <v>17</v>
      </c>
      <c r="C19" s="22"/>
      <c r="D19" s="30">
        <f>D14+D15+D16</f>
        <v>76</v>
      </c>
      <c r="E19" s="30">
        <f t="shared" ref="E19:G19" si="4">E14+E15+E16</f>
        <v>38</v>
      </c>
      <c r="F19" s="30">
        <f t="shared" si="4"/>
        <v>18</v>
      </c>
      <c r="G19" s="30">
        <f t="shared" si="4"/>
        <v>3</v>
      </c>
      <c r="H19" s="30">
        <f>SUM(D19:G19)</f>
        <v>135</v>
      </c>
      <c r="I19" s="19"/>
    </row>
    <row r="20" spans="1:9" x14ac:dyDescent="0.25">
      <c r="A20" s="67"/>
      <c r="B20" s="12" t="s">
        <v>14</v>
      </c>
      <c r="C20" s="22"/>
      <c r="D20" s="13">
        <f>D19/D3</f>
        <v>0.77551020408163263</v>
      </c>
      <c r="E20" s="13">
        <f>E19/E3</f>
        <v>0.84444444444444444</v>
      </c>
      <c r="F20" s="13">
        <f>F19/F3</f>
        <v>0.66666666666666663</v>
      </c>
      <c r="G20" s="13">
        <f>G19/G3</f>
        <v>1.5</v>
      </c>
      <c r="H20" s="13">
        <f>H19/H3</f>
        <v>0.78488372093023251</v>
      </c>
      <c r="I20" s="19"/>
    </row>
    <row r="21" spans="1:9" x14ac:dyDescent="0.25">
      <c r="A21" s="27"/>
      <c r="B21" s="24"/>
      <c r="C21" s="22"/>
      <c r="D21" s="25"/>
      <c r="E21" s="25"/>
      <c r="F21" s="25"/>
      <c r="G21" s="25"/>
      <c r="H21" s="26"/>
      <c r="I21" s="19"/>
    </row>
    <row r="22" spans="1:9" x14ac:dyDescent="0.25">
      <c r="A22" s="30" t="s">
        <v>6</v>
      </c>
      <c r="B22" s="10" t="s">
        <v>18</v>
      </c>
      <c r="C22" s="22"/>
      <c r="D22" s="30">
        <v>6</v>
      </c>
      <c r="E22" s="9">
        <v>1</v>
      </c>
      <c r="F22" s="30">
        <v>0</v>
      </c>
      <c r="G22" s="30">
        <v>0</v>
      </c>
      <c r="H22" s="30">
        <v>0</v>
      </c>
      <c r="I22" s="19"/>
    </row>
    <row r="23" spans="1:9" x14ac:dyDescent="0.25">
      <c r="A23" s="28"/>
      <c r="B23" s="24"/>
      <c r="C23" s="22"/>
      <c r="D23" s="25"/>
      <c r="E23" s="25"/>
      <c r="F23" s="25"/>
      <c r="G23" s="25"/>
      <c r="H23" s="26"/>
      <c r="I23" s="19"/>
    </row>
    <row r="24" spans="1:9" x14ac:dyDescent="0.25">
      <c r="A24" s="4" t="s">
        <v>7</v>
      </c>
      <c r="B24" s="11" t="s">
        <v>14</v>
      </c>
      <c r="C24" s="22"/>
      <c r="D24" s="68">
        <f>(H11+H19)/H4</f>
        <v>0.45689655172413796</v>
      </c>
      <c r="E24" s="69"/>
      <c r="F24" s="69"/>
      <c r="G24" s="69"/>
      <c r="H24" s="70"/>
      <c r="I24" s="19"/>
    </row>
    <row r="25" spans="1:9" x14ac:dyDescent="0.25">
      <c r="I25" s="19"/>
    </row>
    <row r="26" spans="1:9" x14ac:dyDescent="0.25">
      <c r="I26" s="19"/>
    </row>
    <row r="27" spans="1:9" x14ac:dyDescent="0.25">
      <c r="B27" s="71" t="s">
        <v>19</v>
      </c>
      <c r="C27" s="71"/>
      <c r="D27" s="71"/>
      <c r="E27" s="71"/>
      <c r="F27" s="71"/>
      <c r="I27" s="19"/>
    </row>
    <row r="28" spans="1:9" x14ac:dyDescent="0.25">
      <c r="A28" s="1"/>
      <c r="B28" s="72" t="s">
        <v>20</v>
      </c>
      <c r="C28" s="73"/>
      <c r="D28" s="73"/>
      <c r="E28" s="29"/>
      <c r="F28" s="29" t="s">
        <v>7</v>
      </c>
      <c r="I28" s="19"/>
    </row>
    <row r="29" spans="1:9" x14ac:dyDescent="0.25">
      <c r="A29" s="74" t="s">
        <v>21</v>
      </c>
      <c r="B29" s="73" t="s">
        <v>22</v>
      </c>
      <c r="C29" s="73"/>
      <c r="D29" s="73"/>
      <c r="E29" s="1"/>
      <c r="F29" s="1">
        <v>1</v>
      </c>
      <c r="I29" s="19"/>
    </row>
    <row r="30" spans="1:9" x14ac:dyDescent="0.25">
      <c r="A30" s="74"/>
      <c r="B30" s="73" t="s">
        <v>23</v>
      </c>
      <c r="C30" s="73"/>
      <c r="D30" s="73"/>
      <c r="E30" s="1"/>
      <c r="F30" s="1">
        <v>0</v>
      </c>
      <c r="I30" s="19"/>
    </row>
    <row r="31" spans="1:9" x14ac:dyDescent="0.25">
      <c r="A31" s="74"/>
      <c r="B31" s="73" t="s">
        <v>24</v>
      </c>
      <c r="C31" s="73"/>
      <c r="D31" s="73"/>
      <c r="E31" s="1"/>
      <c r="F31" s="1">
        <v>71</v>
      </c>
    </row>
    <row r="32" spans="1:9" x14ac:dyDescent="0.25">
      <c r="A32" s="74"/>
      <c r="B32" s="78" t="s">
        <v>28</v>
      </c>
      <c r="C32" s="79"/>
      <c r="D32" s="80"/>
      <c r="E32" s="1"/>
      <c r="F32" s="1">
        <v>1</v>
      </c>
    </row>
    <row r="33" spans="1:18" x14ac:dyDescent="0.25">
      <c r="A33" s="74"/>
      <c r="B33" s="73" t="s">
        <v>25</v>
      </c>
      <c r="C33" s="73"/>
      <c r="D33" s="73"/>
      <c r="E33" s="1"/>
      <c r="F33" s="1">
        <v>120</v>
      </c>
    </row>
    <row r="34" spans="1:18" s="3" customFormat="1" x14ac:dyDescent="0.25">
      <c r="A34" s="1"/>
      <c r="B34" s="73"/>
      <c r="C34" s="73"/>
      <c r="D34" s="73"/>
      <c r="E34" s="29" t="s">
        <v>7</v>
      </c>
      <c r="F34" s="29">
        <f>SUM(F29:F33)</f>
        <v>193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3" customFormat="1" x14ac:dyDescent="0.25">
      <c r="A35" s="74" t="s">
        <v>26</v>
      </c>
      <c r="B35" s="73" t="s">
        <v>22</v>
      </c>
      <c r="C35" s="73"/>
      <c r="D35" s="73"/>
      <c r="E35" s="1"/>
      <c r="F35" s="1">
        <v>4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3" customFormat="1" x14ac:dyDescent="0.25">
      <c r="A36" s="74"/>
      <c r="B36" s="73" t="s">
        <v>23</v>
      </c>
      <c r="C36" s="73"/>
      <c r="D36" s="73"/>
      <c r="E36" s="1"/>
      <c r="F36" s="1">
        <v>5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" customFormat="1" x14ac:dyDescent="0.25">
      <c r="A37" s="74"/>
      <c r="B37" s="73" t="s">
        <v>27</v>
      </c>
      <c r="C37" s="73"/>
      <c r="D37" s="73"/>
      <c r="E37" s="1"/>
      <c r="F37" s="1">
        <v>1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" customFormat="1" x14ac:dyDescent="0.25">
      <c r="A38" s="74"/>
      <c r="B38" s="78" t="s">
        <v>28</v>
      </c>
      <c r="C38" s="79"/>
      <c r="D38" s="80"/>
      <c r="E38" s="1"/>
      <c r="F38" s="1">
        <v>2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3" customFormat="1" x14ac:dyDescent="0.25">
      <c r="A39" s="74"/>
      <c r="B39" s="73" t="s">
        <v>25</v>
      </c>
      <c r="C39" s="73"/>
      <c r="D39" s="73"/>
      <c r="E39" s="1"/>
      <c r="F39" s="1">
        <v>14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x14ac:dyDescent="0.25">
      <c r="A40" s="1"/>
      <c r="B40" s="73"/>
      <c r="C40" s="73"/>
      <c r="D40" s="73"/>
      <c r="E40" s="29" t="s">
        <v>7</v>
      </c>
      <c r="F40" s="29">
        <f>SUM(F35:F39)</f>
        <v>26</v>
      </c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mergeCells count="23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3"/>
    <mergeCell ref="B29:D29"/>
    <mergeCell ref="B30:D30"/>
    <mergeCell ref="B31:D31"/>
    <mergeCell ref="B33:D33"/>
    <mergeCell ref="B40:D40"/>
    <mergeCell ref="B32:D32"/>
    <mergeCell ref="B38:D38"/>
    <mergeCell ref="B34:D34"/>
    <mergeCell ref="A35:A39"/>
    <mergeCell ref="B35:D35"/>
    <mergeCell ref="B36:D36"/>
    <mergeCell ref="B37:D37"/>
    <mergeCell ref="B39:D39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Layout" topLeftCell="A25" zoomScaleNormal="100" workbookViewId="0">
      <selection activeCell="A51" sqref="A5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9" width="10.140625" style="2" customWidth="1"/>
    <col min="10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9" s="17" customFormat="1" ht="30" x14ac:dyDescent="0.25">
      <c r="A1" s="75"/>
      <c r="B1" s="75"/>
      <c r="C1" s="33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  <c r="I1" s="18"/>
    </row>
    <row r="2" spans="1:9" x14ac:dyDescent="0.25">
      <c r="A2" s="71" t="s">
        <v>4</v>
      </c>
      <c r="B2" s="71"/>
      <c r="C2" s="21"/>
      <c r="D2" s="32">
        <v>92</v>
      </c>
      <c r="E2" s="9">
        <v>121</v>
      </c>
      <c r="F2" s="32">
        <v>11</v>
      </c>
      <c r="G2" s="32">
        <v>0</v>
      </c>
      <c r="H2" s="32">
        <f>D2+E2+F2+G2</f>
        <v>224</v>
      </c>
      <c r="I2" s="19"/>
    </row>
    <row r="3" spans="1:9" x14ac:dyDescent="0.25">
      <c r="A3" s="71" t="s">
        <v>5</v>
      </c>
      <c r="B3" s="71"/>
      <c r="C3" s="22"/>
      <c r="D3" s="32">
        <v>104</v>
      </c>
      <c r="E3" s="9">
        <v>61</v>
      </c>
      <c r="F3" s="32">
        <v>21</v>
      </c>
      <c r="G3" s="32">
        <v>0</v>
      </c>
      <c r="H3" s="32">
        <f t="shared" ref="H3:H4" si="0">D3+E3+F3+G3</f>
        <v>186</v>
      </c>
      <c r="I3" s="19"/>
    </row>
    <row r="4" spans="1:9" x14ac:dyDescent="0.25">
      <c r="A4" s="76" t="s">
        <v>15</v>
      </c>
      <c r="B4" s="77"/>
      <c r="C4" s="22"/>
      <c r="D4" s="32">
        <f>SUM(D2:D3)</f>
        <v>196</v>
      </c>
      <c r="E4" s="32">
        <f t="shared" ref="E4:G4" si="1">SUM(E2:E3)</f>
        <v>182</v>
      </c>
      <c r="F4" s="32">
        <f t="shared" si="1"/>
        <v>32</v>
      </c>
      <c r="G4" s="32">
        <f t="shared" si="1"/>
        <v>0</v>
      </c>
      <c r="H4" s="32">
        <f t="shared" si="0"/>
        <v>410</v>
      </c>
      <c r="I4" s="19"/>
    </row>
    <row r="5" spans="1:9" x14ac:dyDescent="0.25">
      <c r="A5" s="23"/>
      <c r="B5" s="24"/>
      <c r="C5" s="22"/>
      <c r="D5" s="25"/>
      <c r="E5" s="25"/>
      <c r="F5" s="25"/>
      <c r="G5" s="25"/>
      <c r="H5" s="26"/>
      <c r="I5" s="19"/>
    </row>
    <row r="6" spans="1:9" x14ac:dyDescent="0.25">
      <c r="A6" s="65" t="s">
        <v>9</v>
      </c>
      <c r="B6" s="1" t="s">
        <v>1</v>
      </c>
      <c r="C6" s="22"/>
      <c r="D6" s="32">
        <v>32</v>
      </c>
      <c r="E6" s="9">
        <v>12</v>
      </c>
      <c r="F6" s="32">
        <v>6</v>
      </c>
      <c r="G6" s="32">
        <v>0</v>
      </c>
      <c r="H6" s="32">
        <f>SUM(D6:G6)</f>
        <v>50</v>
      </c>
      <c r="I6" s="19"/>
    </row>
    <row r="7" spans="1:9" x14ac:dyDescent="0.25">
      <c r="A7" s="66"/>
      <c r="B7" s="1" t="s">
        <v>8</v>
      </c>
      <c r="C7" s="22"/>
      <c r="D7" s="32">
        <v>1</v>
      </c>
      <c r="E7" s="9">
        <v>0</v>
      </c>
      <c r="F7" s="32">
        <v>0</v>
      </c>
      <c r="G7" s="32">
        <v>0</v>
      </c>
      <c r="H7" s="32">
        <f t="shared" ref="H7:H11" si="2">SUM(D7:G7)</f>
        <v>1</v>
      </c>
      <c r="I7" s="19"/>
    </row>
    <row r="8" spans="1:9" x14ac:dyDescent="0.25">
      <c r="A8" s="66"/>
      <c r="B8" s="10" t="s">
        <v>3</v>
      </c>
      <c r="C8" s="22"/>
      <c r="D8" s="32">
        <v>4</v>
      </c>
      <c r="E8" s="9">
        <v>1</v>
      </c>
      <c r="F8" s="32">
        <v>0</v>
      </c>
      <c r="G8" s="32">
        <v>0</v>
      </c>
      <c r="H8" s="32">
        <f t="shared" si="2"/>
        <v>5</v>
      </c>
      <c r="I8" s="19"/>
    </row>
    <row r="9" spans="1:9" x14ac:dyDescent="0.25">
      <c r="A9" s="66"/>
      <c r="B9" s="10" t="s">
        <v>2</v>
      </c>
      <c r="C9" s="22"/>
      <c r="D9" s="32">
        <v>59</v>
      </c>
      <c r="E9" s="9">
        <v>79</v>
      </c>
      <c r="F9" s="32">
        <v>6</v>
      </c>
      <c r="G9" s="32">
        <v>0</v>
      </c>
      <c r="H9" s="32">
        <f t="shared" si="2"/>
        <v>144</v>
      </c>
      <c r="I9" s="19"/>
    </row>
    <row r="10" spans="1:9" x14ac:dyDescent="0.25">
      <c r="A10" s="66"/>
      <c r="B10" s="10" t="s">
        <v>16</v>
      </c>
      <c r="C10" s="22"/>
      <c r="D10" s="32">
        <v>0</v>
      </c>
      <c r="E10" s="9">
        <v>5</v>
      </c>
      <c r="F10" s="32">
        <v>0</v>
      </c>
      <c r="G10" s="32">
        <v>0</v>
      </c>
      <c r="H10" s="32">
        <f t="shared" si="2"/>
        <v>5</v>
      </c>
      <c r="I10" s="19"/>
    </row>
    <row r="11" spans="1:9" x14ac:dyDescent="0.25">
      <c r="A11" s="66"/>
      <c r="B11" s="11" t="s">
        <v>17</v>
      </c>
      <c r="C11" s="22"/>
      <c r="D11" s="32">
        <f>D6+D7+D8</f>
        <v>37</v>
      </c>
      <c r="E11" s="32">
        <f t="shared" ref="E11:F11" si="3">E6+E7+E8</f>
        <v>13</v>
      </c>
      <c r="F11" s="32">
        <f t="shared" si="3"/>
        <v>6</v>
      </c>
      <c r="G11" s="32">
        <v>0</v>
      </c>
      <c r="H11" s="32">
        <f t="shared" si="2"/>
        <v>56</v>
      </c>
      <c r="I11" s="19"/>
    </row>
    <row r="12" spans="1:9" x14ac:dyDescent="0.25">
      <c r="A12" s="67"/>
      <c r="B12" s="12" t="s">
        <v>14</v>
      </c>
      <c r="C12" s="22"/>
      <c r="D12" s="13">
        <f>D11/D2</f>
        <v>0.40217391304347827</v>
      </c>
      <c r="E12" s="13">
        <f>E11/E2</f>
        <v>0.10743801652892562</v>
      </c>
      <c r="F12" s="13">
        <f>F11/F2</f>
        <v>0.54545454545454541</v>
      </c>
      <c r="G12" s="13" t="e">
        <f>G11/G2</f>
        <v>#DIV/0!</v>
      </c>
      <c r="H12" s="13">
        <f>H11/H2</f>
        <v>0.25</v>
      </c>
      <c r="I12" s="19"/>
    </row>
    <row r="13" spans="1:9" x14ac:dyDescent="0.25">
      <c r="A13" s="27"/>
      <c r="B13" s="24"/>
      <c r="C13" s="22"/>
      <c r="D13" s="25"/>
      <c r="E13" s="25"/>
      <c r="F13" s="25"/>
      <c r="G13" s="25"/>
      <c r="H13" s="26"/>
      <c r="I13" s="19"/>
    </row>
    <row r="14" spans="1:9" x14ac:dyDescent="0.25">
      <c r="A14" s="65" t="s">
        <v>10</v>
      </c>
      <c r="B14" s="1" t="s">
        <v>1</v>
      </c>
      <c r="C14" s="22"/>
      <c r="D14" s="32">
        <v>46</v>
      </c>
      <c r="E14" s="9">
        <v>17</v>
      </c>
      <c r="F14" s="32">
        <v>8</v>
      </c>
      <c r="G14" s="32">
        <v>0</v>
      </c>
      <c r="H14" s="32">
        <f>SUM(D14:G14)</f>
        <v>71</v>
      </c>
      <c r="I14" s="19"/>
    </row>
    <row r="15" spans="1:9" x14ac:dyDescent="0.25">
      <c r="A15" s="66"/>
      <c r="B15" s="1" t="s">
        <v>8</v>
      </c>
      <c r="C15" s="22"/>
      <c r="D15" s="32">
        <v>37</v>
      </c>
      <c r="E15" s="9">
        <v>8</v>
      </c>
      <c r="F15" s="32">
        <v>3</v>
      </c>
      <c r="G15" s="32">
        <v>0</v>
      </c>
      <c r="H15" s="32">
        <f>SUM(D15:G15)</f>
        <v>48</v>
      </c>
      <c r="I15" s="19"/>
    </row>
    <row r="16" spans="1:9" x14ac:dyDescent="0.25">
      <c r="A16" s="66"/>
      <c r="B16" s="10" t="s">
        <v>3</v>
      </c>
      <c r="C16" s="22"/>
      <c r="D16" s="32">
        <v>16</v>
      </c>
      <c r="E16" s="9">
        <v>0</v>
      </c>
      <c r="F16" s="32">
        <v>4</v>
      </c>
      <c r="G16" s="32">
        <v>0</v>
      </c>
      <c r="H16" s="32">
        <f>SUM(D16:G16)</f>
        <v>20</v>
      </c>
      <c r="I16" s="19"/>
    </row>
    <row r="17" spans="1:9" x14ac:dyDescent="0.25">
      <c r="A17" s="66"/>
      <c r="B17" s="10" t="s">
        <v>2</v>
      </c>
      <c r="C17" s="22"/>
      <c r="D17" s="32">
        <v>16</v>
      </c>
      <c r="E17" s="9">
        <v>22</v>
      </c>
      <c r="F17" s="32">
        <v>6</v>
      </c>
      <c r="G17" s="32">
        <v>0</v>
      </c>
      <c r="H17" s="32">
        <f>SUM(D17:G17)</f>
        <v>44</v>
      </c>
      <c r="I17" s="19"/>
    </row>
    <row r="18" spans="1:9" x14ac:dyDescent="0.25">
      <c r="A18" s="66"/>
      <c r="B18" s="10" t="s">
        <v>16</v>
      </c>
      <c r="C18" s="22"/>
      <c r="D18" s="32">
        <v>0</v>
      </c>
      <c r="E18" s="9">
        <v>0</v>
      </c>
      <c r="F18" s="32">
        <v>0</v>
      </c>
      <c r="G18" s="32">
        <v>0</v>
      </c>
      <c r="H18" s="32">
        <v>0</v>
      </c>
      <c r="I18" s="19"/>
    </row>
    <row r="19" spans="1:9" x14ac:dyDescent="0.25">
      <c r="A19" s="66"/>
      <c r="B19" s="11" t="s">
        <v>17</v>
      </c>
      <c r="C19" s="22"/>
      <c r="D19" s="32">
        <f>D14+D15+D16</f>
        <v>99</v>
      </c>
      <c r="E19" s="32">
        <f t="shared" ref="E19:G19" si="4">E14+E15+E16</f>
        <v>25</v>
      </c>
      <c r="F19" s="32">
        <f t="shared" si="4"/>
        <v>15</v>
      </c>
      <c r="G19" s="32">
        <f t="shared" si="4"/>
        <v>0</v>
      </c>
      <c r="H19" s="32">
        <f>SUM(D19:G19)</f>
        <v>139</v>
      </c>
      <c r="I19" s="19"/>
    </row>
    <row r="20" spans="1:9" x14ac:dyDescent="0.25">
      <c r="A20" s="67"/>
      <c r="B20" s="12" t="s">
        <v>14</v>
      </c>
      <c r="C20" s="22"/>
      <c r="D20" s="13">
        <f>D19/D3</f>
        <v>0.95192307692307687</v>
      </c>
      <c r="E20" s="13">
        <f>E19/E3</f>
        <v>0.4098360655737705</v>
      </c>
      <c r="F20" s="13">
        <f>F19/F3</f>
        <v>0.7142857142857143</v>
      </c>
      <c r="G20" s="13" t="e">
        <f>G19/G3</f>
        <v>#DIV/0!</v>
      </c>
      <c r="H20" s="13">
        <f>H19/H3</f>
        <v>0.74731182795698925</v>
      </c>
      <c r="I20" s="19"/>
    </row>
    <row r="21" spans="1:9" x14ac:dyDescent="0.25">
      <c r="A21" s="27"/>
      <c r="B21" s="24"/>
      <c r="C21" s="22"/>
      <c r="D21" s="25"/>
      <c r="E21" s="25"/>
      <c r="F21" s="25"/>
      <c r="G21" s="25"/>
      <c r="H21" s="26"/>
      <c r="I21" s="19"/>
    </row>
    <row r="22" spans="1:9" x14ac:dyDescent="0.25">
      <c r="A22" s="32" t="s">
        <v>6</v>
      </c>
      <c r="B22" s="10" t="s">
        <v>18</v>
      </c>
      <c r="C22" s="22"/>
      <c r="D22" s="32">
        <v>5</v>
      </c>
      <c r="E22" s="9">
        <v>1</v>
      </c>
      <c r="F22" s="32">
        <v>1</v>
      </c>
      <c r="G22" s="32">
        <v>0</v>
      </c>
      <c r="H22" s="32">
        <f>SUM(D22:G22)</f>
        <v>7</v>
      </c>
      <c r="I22" s="19"/>
    </row>
    <row r="23" spans="1:9" x14ac:dyDescent="0.25">
      <c r="A23" s="28"/>
      <c r="B23" s="24"/>
      <c r="C23" s="22"/>
      <c r="D23" s="25"/>
      <c r="E23" s="25"/>
      <c r="F23" s="25"/>
      <c r="G23" s="25"/>
      <c r="H23" s="26"/>
      <c r="I23" s="19"/>
    </row>
    <row r="24" spans="1:9" x14ac:dyDescent="0.25">
      <c r="A24" s="4" t="s">
        <v>7</v>
      </c>
      <c r="B24" s="11" t="s">
        <v>14</v>
      </c>
      <c r="C24" s="22"/>
      <c r="D24" s="68">
        <f>(H11+H19)/H4</f>
        <v>0.47560975609756095</v>
      </c>
      <c r="E24" s="69"/>
      <c r="F24" s="69"/>
      <c r="G24" s="69"/>
      <c r="H24" s="70"/>
      <c r="I24" s="19"/>
    </row>
    <row r="25" spans="1:9" x14ac:dyDescent="0.25">
      <c r="I25" s="19"/>
    </row>
    <row r="26" spans="1:9" x14ac:dyDescent="0.25">
      <c r="I26" s="19"/>
    </row>
    <row r="27" spans="1:9" x14ac:dyDescent="0.25">
      <c r="B27" s="71" t="s">
        <v>19</v>
      </c>
      <c r="C27" s="71"/>
      <c r="D27" s="71"/>
      <c r="E27" s="71"/>
      <c r="F27" s="71"/>
      <c r="I27" s="19"/>
    </row>
    <row r="28" spans="1:9" x14ac:dyDescent="0.25">
      <c r="A28" s="1"/>
      <c r="B28" s="72" t="s">
        <v>20</v>
      </c>
      <c r="C28" s="73"/>
      <c r="D28" s="73"/>
      <c r="E28" s="29"/>
      <c r="F28" s="29" t="s">
        <v>7</v>
      </c>
      <c r="I28" s="19"/>
    </row>
    <row r="29" spans="1:9" x14ac:dyDescent="0.25">
      <c r="A29" s="74" t="s">
        <v>21</v>
      </c>
      <c r="B29" s="73" t="s">
        <v>22</v>
      </c>
      <c r="C29" s="73"/>
      <c r="D29" s="73"/>
      <c r="E29" s="1"/>
      <c r="F29" s="1">
        <v>2</v>
      </c>
      <c r="I29" s="19"/>
    </row>
    <row r="30" spans="1:9" x14ac:dyDescent="0.25">
      <c r="A30" s="74"/>
      <c r="B30" s="73" t="s">
        <v>29</v>
      </c>
      <c r="C30" s="73"/>
      <c r="D30" s="73"/>
      <c r="E30" s="1"/>
      <c r="F30" s="1">
        <v>1</v>
      </c>
      <c r="I30" s="19"/>
    </row>
    <row r="31" spans="1:9" x14ac:dyDescent="0.25">
      <c r="A31" s="74"/>
      <c r="B31" s="73" t="s">
        <v>24</v>
      </c>
      <c r="C31" s="73"/>
      <c r="D31" s="73"/>
      <c r="E31" s="1"/>
      <c r="F31" s="1">
        <v>66</v>
      </c>
    </row>
    <row r="32" spans="1:9" x14ac:dyDescent="0.25">
      <c r="A32" s="74"/>
      <c r="B32" s="78" t="s">
        <v>28</v>
      </c>
      <c r="C32" s="79"/>
      <c r="D32" s="80"/>
      <c r="E32" s="1"/>
      <c r="F32" s="1">
        <v>0</v>
      </c>
    </row>
    <row r="33" spans="1:18" x14ac:dyDescent="0.25">
      <c r="A33" s="74"/>
      <c r="B33" s="73" t="s">
        <v>25</v>
      </c>
      <c r="C33" s="73"/>
      <c r="D33" s="73"/>
      <c r="E33" s="1"/>
      <c r="F33" s="1">
        <v>76</v>
      </c>
    </row>
    <row r="34" spans="1:18" s="3" customFormat="1" x14ac:dyDescent="0.25">
      <c r="A34" s="1"/>
      <c r="B34" s="73"/>
      <c r="C34" s="73"/>
      <c r="D34" s="73"/>
      <c r="E34" s="29" t="s">
        <v>7</v>
      </c>
      <c r="F34" s="29">
        <f>SUM(F29:F33)</f>
        <v>145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3" customFormat="1" x14ac:dyDescent="0.25">
      <c r="A35" s="74" t="s">
        <v>26</v>
      </c>
      <c r="B35" s="73" t="s">
        <v>22</v>
      </c>
      <c r="C35" s="73"/>
      <c r="D35" s="73"/>
      <c r="E35" s="1"/>
      <c r="F35" s="1">
        <v>12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3" customFormat="1" x14ac:dyDescent="0.25">
      <c r="A36" s="74"/>
      <c r="B36" s="73" t="s">
        <v>23</v>
      </c>
      <c r="C36" s="73"/>
      <c r="D36" s="73"/>
      <c r="E36" s="1"/>
      <c r="F36" s="1">
        <v>7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" customFormat="1" x14ac:dyDescent="0.25">
      <c r="A37" s="74"/>
      <c r="B37" s="73" t="s">
        <v>27</v>
      </c>
      <c r="C37" s="73"/>
      <c r="D37" s="73"/>
      <c r="E37" s="1"/>
      <c r="F37" s="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" customFormat="1" x14ac:dyDescent="0.25">
      <c r="A38" s="74"/>
      <c r="B38" s="78" t="s">
        <v>28</v>
      </c>
      <c r="C38" s="79"/>
      <c r="D38" s="80"/>
      <c r="E38" s="1"/>
      <c r="F38" s="1">
        <v>4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3" customFormat="1" x14ac:dyDescent="0.25">
      <c r="A39" s="74"/>
      <c r="B39" s="73" t="s">
        <v>25</v>
      </c>
      <c r="C39" s="73"/>
      <c r="D39" s="73"/>
      <c r="E39" s="1"/>
      <c r="F39" s="1">
        <v>21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x14ac:dyDescent="0.25">
      <c r="A40" s="1"/>
      <c r="B40" s="73"/>
      <c r="C40" s="73"/>
      <c r="D40" s="73"/>
      <c r="E40" s="29" t="s">
        <v>7</v>
      </c>
      <c r="F40" s="29">
        <f>SUM(F35:F39)</f>
        <v>44</v>
      </c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mergeCells count="23">
    <mergeCell ref="B40:D40"/>
    <mergeCell ref="B34:D34"/>
    <mergeCell ref="A35:A39"/>
    <mergeCell ref="B35:D35"/>
    <mergeCell ref="B36:D36"/>
    <mergeCell ref="B37:D37"/>
    <mergeCell ref="B38:D38"/>
    <mergeCell ref="B39:D39"/>
    <mergeCell ref="D24:H24"/>
    <mergeCell ref="B27:F27"/>
    <mergeCell ref="B28:D28"/>
    <mergeCell ref="A29:A33"/>
    <mergeCell ref="B29:D29"/>
    <mergeCell ref="B30:D30"/>
    <mergeCell ref="B31:D31"/>
    <mergeCell ref="B32:D32"/>
    <mergeCell ref="B33:D33"/>
    <mergeCell ref="A14:A20"/>
    <mergeCell ref="A1:B1"/>
    <mergeCell ref="A2:B2"/>
    <mergeCell ref="A3:B3"/>
    <mergeCell ref="A4:B4"/>
    <mergeCell ref="A6:A12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Layout" topLeftCell="A25" zoomScaleNormal="100" workbookViewId="0">
      <selection activeCell="A51" sqref="A5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9" width="10.140625" style="2" customWidth="1"/>
    <col min="10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9" s="17" customFormat="1" ht="45" x14ac:dyDescent="0.25">
      <c r="A1" s="75"/>
      <c r="B1" s="75"/>
      <c r="C1" s="35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  <c r="I1" s="18"/>
    </row>
    <row r="2" spans="1:9" x14ac:dyDescent="0.25">
      <c r="A2" s="71" t="s">
        <v>4</v>
      </c>
      <c r="B2" s="71"/>
      <c r="C2" s="21"/>
      <c r="D2" s="34">
        <v>107</v>
      </c>
      <c r="E2" s="9">
        <v>88</v>
      </c>
      <c r="F2" s="34">
        <v>10</v>
      </c>
      <c r="G2" s="34">
        <v>0</v>
      </c>
      <c r="H2" s="34">
        <f>D2+E2+F2+G2</f>
        <v>205</v>
      </c>
      <c r="I2" s="19"/>
    </row>
    <row r="3" spans="1:9" x14ac:dyDescent="0.25">
      <c r="A3" s="71" t="s">
        <v>5</v>
      </c>
      <c r="B3" s="71"/>
      <c r="C3" s="22"/>
      <c r="D3" s="34">
        <v>67</v>
      </c>
      <c r="E3" s="9">
        <v>37</v>
      </c>
      <c r="F3" s="34">
        <v>10</v>
      </c>
      <c r="G3" s="34">
        <v>4</v>
      </c>
      <c r="H3" s="34">
        <f t="shared" ref="H3:H4" si="0">D3+E3+F3+G3</f>
        <v>118</v>
      </c>
      <c r="I3" s="19"/>
    </row>
    <row r="4" spans="1:9" x14ac:dyDescent="0.25">
      <c r="A4" s="76" t="s">
        <v>15</v>
      </c>
      <c r="B4" s="77"/>
      <c r="C4" s="22"/>
      <c r="D4" s="34">
        <f>SUM(D2:D3)</f>
        <v>174</v>
      </c>
      <c r="E4" s="34">
        <f>E2+E3</f>
        <v>125</v>
      </c>
      <c r="F4" s="34">
        <f t="shared" ref="F4:G4" si="1">F2+F3</f>
        <v>20</v>
      </c>
      <c r="G4" s="34">
        <f t="shared" si="1"/>
        <v>4</v>
      </c>
      <c r="H4" s="34">
        <f t="shared" si="0"/>
        <v>323</v>
      </c>
      <c r="I4" s="19"/>
    </row>
    <row r="5" spans="1:9" x14ac:dyDescent="0.25">
      <c r="A5" s="23"/>
      <c r="B5" s="24"/>
      <c r="C5" s="22"/>
      <c r="D5" s="25"/>
      <c r="E5" s="25"/>
      <c r="F5" s="25"/>
      <c r="G5" s="25"/>
      <c r="H5" s="26"/>
      <c r="I5" s="19"/>
    </row>
    <row r="6" spans="1:9" x14ac:dyDescent="0.25">
      <c r="A6" s="65" t="s">
        <v>9</v>
      </c>
      <c r="B6" s="1" t="s">
        <v>1</v>
      </c>
      <c r="C6" s="22"/>
      <c r="D6" s="34">
        <v>29</v>
      </c>
      <c r="E6" s="9">
        <v>25</v>
      </c>
      <c r="F6" s="34">
        <v>2</v>
      </c>
      <c r="G6" s="34">
        <v>0</v>
      </c>
      <c r="H6" s="34">
        <f>SUM(D6:G6)</f>
        <v>56</v>
      </c>
      <c r="I6" s="19"/>
    </row>
    <row r="7" spans="1:9" x14ac:dyDescent="0.25">
      <c r="A7" s="66"/>
      <c r="B7" s="1" t="s">
        <v>8</v>
      </c>
      <c r="C7" s="22"/>
      <c r="D7" s="34">
        <v>4</v>
      </c>
      <c r="E7" s="9">
        <v>1</v>
      </c>
      <c r="F7" s="34">
        <v>1</v>
      </c>
      <c r="G7" s="34">
        <v>0</v>
      </c>
      <c r="H7" s="34">
        <f t="shared" ref="H7:H11" si="2">SUM(D7:G7)</f>
        <v>6</v>
      </c>
      <c r="I7" s="19"/>
    </row>
    <row r="8" spans="1:9" x14ac:dyDescent="0.25">
      <c r="A8" s="66"/>
      <c r="B8" s="10" t="s">
        <v>3</v>
      </c>
      <c r="C8" s="22"/>
      <c r="D8" s="34">
        <v>4</v>
      </c>
      <c r="E8" s="9">
        <v>1</v>
      </c>
      <c r="F8" s="34">
        <v>1</v>
      </c>
      <c r="G8" s="34">
        <v>0</v>
      </c>
      <c r="H8" s="34">
        <f t="shared" si="2"/>
        <v>6</v>
      </c>
      <c r="I8" s="19"/>
    </row>
    <row r="9" spans="1:9" x14ac:dyDescent="0.25">
      <c r="A9" s="66"/>
      <c r="B9" s="10" t="s">
        <v>2</v>
      </c>
      <c r="C9" s="22"/>
      <c r="D9" s="34">
        <v>77</v>
      </c>
      <c r="E9" s="9">
        <v>58</v>
      </c>
      <c r="F9" s="34">
        <v>1</v>
      </c>
      <c r="G9" s="34">
        <v>0</v>
      </c>
      <c r="H9" s="34">
        <f t="shared" si="2"/>
        <v>136</v>
      </c>
      <c r="I9" s="19"/>
    </row>
    <row r="10" spans="1:9" x14ac:dyDescent="0.25">
      <c r="A10" s="66"/>
      <c r="B10" s="10" t="s">
        <v>16</v>
      </c>
      <c r="C10" s="22"/>
      <c r="D10" s="34">
        <v>4</v>
      </c>
      <c r="E10" s="9">
        <v>3</v>
      </c>
      <c r="F10" s="34">
        <v>0</v>
      </c>
      <c r="G10" s="34">
        <v>0</v>
      </c>
      <c r="H10" s="34">
        <f t="shared" si="2"/>
        <v>7</v>
      </c>
      <c r="I10" s="19"/>
    </row>
    <row r="11" spans="1:9" x14ac:dyDescent="0.25">
      <c r="A11" s="66"/>
      <c r="B11" s="11" t="s">
        <v>17</v>
      </c>
      <c r="C11" s="22"/>
      <c r="D11" s="34">
        <f>D6+D7+D8</f>
        <v>37</v>
      </c>
      <c r="E11" s="34">
        <f t="shared" ref="E11:G11" si="3">E6+E7+E8</f>
        <v>27</v>
      </c>
      <c r="F11" s="34">
        <f t="shared" si="3"/>
        <v>4</v>
      </c>
      <c r="G11" s="34">
        <f t="shared" si="3"/>
        <v>0</v>
      </c>
      <c r="H11" s="34">
        <f t="shared" si="2"/>
        <v>68</v>
      </c>
      <c r="I11" s="19"/>
    </row>
    <row r="12" spans="1:9" x14ac:dyDescent="0.25">
      <c r="A12" s="67"/>
      <c r="B12" s="12" t="s">
        <v>14</v>
      </c>
      <c r="C12" s="22"/>
      <c r="D12" s="13">
        <f>D11/D2</f>
        <v>0.34579439252336447</v>
      </c>
      <c r="E12" s="13">
        <f>E11/E2</f>
        <v>0.30681818181818182</v>
      </c>
      <c r="F12" s="13">
        <f>F11/F2</f>
        <v>0.4</v>
      </c>
      <c r="G12" s="13" t="e">
        <f>G11/G2</f>
        <v>#DIV/0!</v>
      </c>
      <c r="H12" s="13">
        <f>H11/H2</f>
        <v>0.33170731707317075</v>
      </c>
      <c r="I12" s="19"/>
    </row>
    <row r="13" spans="1:9" x14ac:dyDescent="0.25">
      <c r="A13" s="27"/>
      <c r="B13" s="24"/>
      <c r="C13" s="22"/>
      <c r="D13" s="25"/>
      <c r="E13" s="25"/>
      <c r="F13" s="25"/>
      <c r="G13" s="25"/>
      <c r="H13" s="26"/>
      <c r="I13" s="19"/>
    </row>
    <row r="14" spans="1:9" x14ac:dyDescent="0.25">
      <c r="A14" s="65" t="s">
        <v>10</v>
      </c>
      <c r="B14" s="1" t="s">
        <v>1</v>
      </c>
      <c r="C14" s="22"/>
      <c r="D14" s="34">
        <v>34</v>
      </c>
      <c r="E14" s="9">
        <v>17</v>
      </c>
      <c r="F14" s="34">
        <v>4</v>
      </c>
      <c r="G14" s="34">
        <v>1</v>
      </c>
      <c r="H14" s="34">
        <f>SUM(D14:G14)</f>
        <v>56</v>
      </c>
      <c r="I14" s="19"/>
    </row>
    <row r="15" spans="1:9" x14ac:dyDescent="0.25">
      <c r="A15" s="66"/>
      <c r="B15" s="1" t="s">
        <v>8</v>
      </c>
      <c r="C15" s="22"/>
      <c r="D15" s="34">
        <v>13</v>
      </c>
      <c r="E15" s="9">
        <v>11</v>
      </c>
      <c r="F15" s="34">
        <v>0</v>
      </c>
      <c r="G15" s="34">
        <v>2</v>
      </c>
      <c r="H15" s="34">
        <f>SUM(D15:G15)</f>
        <v>26</v>
      </c>
      <c r="I15" s="19"/>
    </row>
    <row r="16" spans="1:9" x14ac:dyDescent="0.25">
      <c r="A16" s="66"/>
      <c r="B16" s="10" t="s">
        <v>3</v>
      </c>
      <c r="C16" s="22"/>
      <c r="D16" s="34">
        <v>9</v>
      </c>
      <c r="E16" s="9">
        <v>5</v>
      </c>
      <c r="F16" s="34">
        <v>2</v>
      </c>
      <c r="G16" s="34">
        <v>0</v>
      </c>
      <c r="H16" s="34">
        <f>SUM(D16:G16)</f>
        <v>16</v>
      </c>
      <c r="I16" s="19"/>
    </row>
    <row r="17" spans="1:9" x14ac:dyDescent="0.25">
      <c r="A17" s="66"/>
      <c r="B17" s="10" t="s">
        <v>2</v>
      </c>
      <c r="C17" s="22"/>
      <c r="D17" s="34">
        <v>21</v>
      </c>
      <c r="E17" s="9">
        <v>16</v>
      </c>
      <c r="F17" s="34">
        <v>4</v>
      </c>
      <c r="G17" s="34">
        <v>0</v>
      </c>
      <c r="H17" s="34">
        <f>SUM(D17:G17)</f>
        <v>41</v>
      </c>
      <c r="I17" s="19"/>
    </row>
    <row r="18" spans="1:9" x14ac:dyDescent="0.25">
      <c r="A18" s="66"/>
      <c r="B18" s="10" t="s">
        <v>16</v>
      </c>
      <c r="C18" s="22"/>
      <c r="D18" s="34">
        <v>0</v>
      </c>
      <c r="E18" s="9">
        <v>0</v>
      </c>
      <c r="F18" s="34">
        <v>0</v>
      </c>
      <c r="G18" s="34">
        <v>0</v>
      </c>
      <c r="H18" s="34">
        <v>0</v>
      </c>
      <c r="I18" s="19"/>
    </row>
    <row r="19" spans="1:9" x14ac:dyDescent="0.25">
      <c r="A19" s="66"/>
      <c r="B19" s="11" t="s">
        <v>17</v>
      </c>
      <c r="C19" s="22"/>
      <c r="D19" s="34">
        <f>D14+D15+D16</f>
        <v>56</v>
      </c>
      <c r="E19" s="34">
        <f t="shared" ref="E19:G19" si="4">E14+E15+E16</f>
        <v>33</v>
      </c>
      <c r="F19" s="34">
        <f t="shared" si="4"/>
        <v>6</v>
      </c>
      <c r="G19" s="34">
        <f t="shared" si="4"/>
        <v>3</v>
      </c>
      <c r="H19" s="34">
        <f>SUM(D19:G19)</f>
        <v>98</v>
      </c>
      <c r="I19" s="19"/>
    </row>
    <row r="20" spans="1:9" x14ac:dyDescent="0.25">
      <c r="A20" s="67"/>
      <c r="B20" s="12" t="s">
        <v>14</v>
      </c>
      <c r="C20" s="22"/>
      <c r="D20" s="13">
        <f>D19/D3</f>
        <v>0.83582089552238803</v>
      </c>
      <c r="E20" s="13">
        <f>E19/E3</f>
        <v>0.89189189189189189</v>
      </c>
      <c r="F20" s="13">
        <f>F19/F3</f>
        <v>0.6</v>
      </c>
      <c r="G20" s="13">
        <f>G19/G3</f>
        <v>0.75</v>
      </c>
      <c r="H20" s="13">
        <f>H19/H3</f>
        <v>0.83050847457627119</v>
      </c>
      <c r="I20" s="19"/>
    </row>
    <row r="21" spans="1:9" x14ac:dyDescent="0.25">
      <c r="A21" s="27"/>
      <c r="B21" s="24"/>
      <c r="C21" s="22"/>
      <c r="D21" s="25"/>
      <c r="E21" s="25"/>
      <c r="F21" s="25"/>
      <c r="G21" s="25"/>
      <c r="H21" s="26"/>
      <c r="I21" s="19"/>
    </row>
    <row r="22" spans="1:9" x14ac:dyDescent="0.25">
      <c r="A22" s="34" t="s">
        <v>6</v>
      </c>
      <c r="B22" s="10" t="s">
        <v>18</v>
      </c>
      <c r="C22" s="22"/>
      <c r="D22" s="34">
        <v>2</v>
      </c>
      <c r="E22" s="9">
        <v>0</v>
      </c>
      <c r="F22" s="34">
        <v>0</v>
      </c>
      <c r="G22" s="34">
        <v>0</v>
      </c>
      <c r="H22" s="34">
        <v>0</v>
      </c>
      <c r="I22" s="19"/>
    </row>
    <row r="23" spans="1:9" x14ac:dyDescent="0.25">
      <c r="A23" s="28"/>
      <c r="B23" s="24"/>
      <c r="C23" s="22"/>
      <c r="D23" s="25"/>
      <c r="E23" s="25"/>
      <c r="F23" s="25"/>
      <c r="G23" s="25"/>
      <c r="H23" s="26"/>
      <c r="I23" s="19"/>
    </row>
    <row r="24" spans="1:9" x14ac:dyDescent="0.25">
      <c r="A24" s="4" t="s">
        <v>7</v>
      </c>
      <c r="B24" s="11" t="s">
        <v>14</v>
      </c>
      <c r="C24" s="22"/>
      <c r="D24" s="68">
        <f>(H11+H19)/H4</f>
        <v>0.51393188854489169</v>
      </c>
      <c r="E24" s="69"/>
      <c r="F24" s="69"/>
      <c r="G24" s="69"/>
      <c r="H24" s="70"/>
      <c r="I24" s="19"/>
    </row>
    <row r="25" spans="1:9" x14ac:dyDescent="0.25">
      <c r="I25" s="19"/>
    </row>
    <row r="26" spans="1:9" x14ac:dyDescent="0.25">
      <c r="I26" s="19"/>
    </row>
    <row r="27" spans="1:9" x14ac:dyDescent="0.25">
      <c r="B27" s="71" t="s">
        <v>19</v>
      </c>
      <c r="C27" s="71"/>
      <c r="D27" s="71"/>
      <c r="E27" s="71"/>
      <c r="F27" s="71"/>
      <c r="I27" s="19"/>
    </row>
    <row r="28" spans="1:9" x14ac:dyDescent="0.25">
      <c r="A28" s="1"/>
      <c r="B28" s="72" t="s">
        <v>20</v>
      </c>
      <c r="C28" s="73"/>
      <c r="D28" s="73"/>
      <c r="E28" s="29"/>
      <c r="F28" s="29" t="s">
        <v>7</v>
      </c>
      <c r="I28" s="19"/>
    </row>
    <row r="29" spans="1:9" x14ac:dyDescent="0.25">
      <c r="A29" s="74" t="s">
        <v>21</v>
      </c>
      <c r="B29" s="73" t="s">
        <v>22</v>
      </c>
      <c r="C29" s="73"/>
      <c r="D29" s="73"/>
      <c r="E29" s="1"/>
      <c r="F29" s="1">
        <v>9</v>
      </c>
      <c r="I29" s="19"/>
    </row>
    <row r="30" spans="1:9" x14ac:dyDescent="0.25">
      <c r="A30" s="74"/>
      <c r="B30" s="78" t="s">
        <v>23</v>
      </c>
      <c r="C30" s="79"/>
      <c r="D30" s="80"/>
      <c r="E30" s="1"/>
      <c r="F30" s="1">
        <v>1</v>
      </c>
      <c r="I30" s="19"/>
    </row>
    <row r="31" spans="1:9" x14ac:dyDescent="0.25">
      <c r="A31" s="74"/>
      <c r="B31" s="73" t="s">
        <v>24</v>
      </c>
      <c r="C31" s="73"/>
      <c r="D31" s="73"/>
      <c r="E31" s="1"/>
      <c r="F31" s="1">
        <v>46</v>
      </c>
    </row>
    <row r="32" spans="1:9" x14ac:dyDescent="0.25">
      <c r="A32" s="74"/>
      <c r="B32" s="78" t="s">
        <v>28</v>
      </c>
      <c r="C32" s="79"/>
      <c r="D32" s="80"/>
      <c r="E32" s="1"/>
      <c r="F32" s="1">
        <v>0</v>
      </c>
    </row>
    <row r="33" spans="1:18" x14ac:dyDescent="0.25">
      <c r="A33" s="74"/>
      <c r="B33" s="73" t="s">
        <v>25</v>
      </c>
      <c r="C33" s="73"/>
      <c r="D33" s="73"/>
      <c r="E33" s="1"/>
      <c r="F33" s="1">
        <v>80</v>
      </c>
    </row>
    <row r="34" spans="1:18" s="3" customFormat="1" x14ac:dyDescent="0.25">
      <c r="A34" s="1"/>
      <c r="B34" s="73"/>
      <c r="C34" s="73"/>
      <c r="D34" s="73"/>
      <c r="E34" s="29" t="s">
        <v>7</v>
      </c>
      <c r="F34" s="29">
        <f>SUM(F29:F33)</f>
        <v>136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3" customFormat="1" x14ac:dyDescent="0.25">
      <c r="A35" s="74" t="s">
        <v>26</v>
      </c>
      <c r="B35" s="73" t="s">
        <v>22</v>
      </c>
      <c r="C35" s="73"/>
      <c r="D35" s="73"/>
      <c r="E35" s="1"/>
      <c r="F35" s="1">
        <v>2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3" customFormat="1" x14ac:dyDescent="0.25">
      <c r="A36" s="74"/>
      <c r="B36" s="73" t="s">
        <v>23</v>
      </c>
      <c r="C36" s="73"/>
      <c r="D36" s="73"/>
      <c r="E36" s="1"/>
      <c r="F36" s="1">
        <v>10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" customFormat="1" x14ac:dyDescent="0.25">
      <c r="A37" s="74"/>
      <c r="B37" s="73" t="s">
        <v>27</v>
      </c>
      <c r="C37" s="73"/>
      <c r="D37" s="73"/>
      <c r="E37" s="1"/>
      <c r="F37" s="1">
        <v>1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" customFormat="1" x14ac:dyDescent="0.25">
      <c r="A38" s="74"/>
      <c r="B38" s="78" t="s">
        <v>24</v>
      </c>
      <c r="C38" s="79"/>
      <c r="D38" s="80"/>
      <c r="E38" s="1"/>
      <c r="F38" s="1">
        <v>2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3" customFormat="1" x14ac:dyDescent="0.25">
      <c r="A39" s="74"/>
      <c r="B39" s="78" t="s">
        <v>28</v>
      </c>
      <c r="C39" s="79"/>
      <c r="D39" s="80"/>
      <c r="E39" s="1"/>
      <c r="F39" s="1">
        <v>3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x14ac:dyDescent="0.25">
      <c r="A40" s="74"/>
      <c r="B40" s="73" t="s">
        <v>25</v>
      </c>
      <c r="C40" s="73"/>
      <c r="D40" s="73"/>
      <c r="E40" s="1"/>
      <c r="F40" s="1">
        <v>23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3" customFormat="1" x14ac:dyDescent="0.25">
      <c r="A41" s="1"/>
      <c r="B41" s="73"/>
      <c r="C41" s="73"/>
      <c r="D41" s="73"/>
      <c r="E41" s="29" t="s">
        <v>7</v>
      </c>
      <c r="F41" s="29">
        <f>SUM(F35:F40)</f>
        <v>41</v>
      </c>
      <c r="I41" s="2"/>
      <c r="J41" s="2"/>
      <c r="K41" s="2"/>
      <c r="L41" s="2"/>
      <c r="M41" s="2"/>
      <c r="N41" s="2"/>
      <c r="O41" s="2"/>
      <c r="P41" s="2"/>
      <c r="Q41" s="2"/>
      <c r="R41" s="2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3"/>
    <mergeCell ref="B29:D29"/>
    <mergeCell ref="B31:D31"/>
    <mergeCell ref="B32:D32"/>
    <mergeCell ref="B33:D33"/>
    <mergeCell ref="B41:D41"/>
    <mergeCell ref="B30:D30"/>
    <mergeCell ref="B38:D38"/>
    <mergeCell ref="B34:D34"/>
    <mergeCell ref="A35:A40"/>
    <mergeCell ref="B35:D35"/>
    <mergeCell ref="B36:D36"/>
    <mergeCell ref="B37:D37"/>
    <mergeCell ref="B39:D39"/>
    <mergeCell ref="B40:D40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topLeftCell="A25" zoomScaleNormal="100" workbookViewId="0">
      <selection activeCell="A51" sqref="A5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9" width="10.140625" style="2" customWidth="1"/>
    <col min="10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9" s="17" customFormat="1" ht="45" x14ac:dyDescent="0.25">
      <c r="A1" s="75"/>
      <c r="B1" s="75"/>
      <c r="C1" s="37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  <c r="I1" s="18"/>
    </row>
    <row r="2" spans="1:9" x14ac:dyDescent="0.25">
      <c r="A2" s="71" t="s">
        <v>4</v>
      </c>
      <c r="B2" s="71"/>
      <c r="C2" s="21"/>
      <c r="D2" s="36">
        <v>119</v>
      </c>
      <c r="E2" s="9">
        <v>70</v>
      </c>
      <c r="F2" s="36">
        <v>5</v>
      </c>
      <c r="G2" s="36">
        <v>0</v>
      </c>
      <c r="H2" s="36">
        <f>SUM(D2:G2)</f>
        <v>194</v>
      </c>
      <c r="I2" s="19"/>
    </row>
    <row r="3" spans="1:9" x14ac:dyDescent="0.25">
      <c r="A3" s="71" t="s">
        <v>5</v>
      </c>
      <c r="B3" s="71"/>
      <c r="C3" s="22"/>
      <c r="D3" s="36">
        <v>56</v>
      </c>
      <c r="E3" s="9">
        <v>29</v>
      </c>
      <c r="F3" s="36">
        <v>10</v>
      </c>
      <c r="G3" s="36">
        <v>0</v>
      </c>
      <c r="H3" s="36">
        <f t="shared" ref="H3:H4" si="0">SUM(D3:G3)</f>
        <v>95</v>
      </c>
      <c r="I3" s="19"/>
    </row>
    <row r="4" spans="1:9" x14ac:dyDescent="0.25">
      <c r="A4" s="76" t="s">
        <v>15</v>
      </c>
      <c r="B4" s="77"/>
      <c r="C4" s="22"/>
      <c r="D4" s="36">
        <f>SUM(D2:D3)</f>
        <v>175</v>
      </c>
      <c r="E4" s="36">
        <f t="shared" ref="E4:G4" si="1">SUM(E2:E3)</f>
        <v>99</v>
      </c>
      <c r="F4" s="36">
        <f t="shared" si="1"/>
        <v>15</v>
      </c>
      <c r="G4" s="36">
        <f t="shared" si="1"/>
        <v>0</v>
      </c>
      <c r="H4" s="36">
        <f t="shared" si="0"/>
        <v>289</v>
      </c>
      <c r="I4" s="19"/>
    </row>
    <row r="5" spans="1:9" x14ac:dyDescent="0.25">
      <c r="A5" s="23"/>
      <c r="B5" s="24"/>
      <c r="C5" s="22"/>
      <c r="D5" s="25"/>
      <c r="E5" s="25"/>
      <c r="F5" s="25"/>
      <c r="G5" s="25"/>
      <c r="H5" s="26"/>
      <c r="I5" s="19"/>
    </row>
    <row r="6" spans="1:9" x14ac:dyDescent="0.25">
      <c r="A6" s="65" t="s">
        <v>9</v>
      </c>
      <c r="B6" s="1" t="s">
        <v>1</v>
      </c>
      <c r="C6" s="22"/>
      <c r="D6" s="36">
        <v>29</v>
      </c>
      <c r="E6" s="9">
        <v>28</v>
      </c>
      <c r="F6" s="36">
        <v>5</v>
      </c>
      <c r="G6" s="36">
        <v>0</v>
      </c>
      <c r="H6" s="36">
        <f>SUM(D6:G6)</f>
        <v>62</v>
      </c>
      <c r="I6" s="19"/>
    </row>
    <row r="7" spans="1:9" x14ac:dyDescent="0.25">
      <c r="A7" s="66"/>
      <c r="B7" s="1" t="s">
        <v>8</v>
      </c>
      <c r="C7" s="22"/>
      <c r="D7" s="36">
        <v>0</v>
      </c>
      <c r="E7" s="9">
        <v>0</v>
      </c>
      <c r="F7" s="36">
        <v>0</v>
      </c>
      <c r="G7" s="36">
        <v>0</v>
      </c>
      <c r="H7" s="38">
        <f t="shared" ref="H7:H10" si="2">SUM(D7:G7)</f>
        <v>0</v>
      </c>
      <c r="I7" s="19"/>
    </row>
    <row r="8" spans="1:9" x14ac:dyDescent="0.25">
      <c r="A8" s="66"/>
      <c r="B8" s="10" t="s">
        <v>3</v>
      </c>
      <c r="C8" s="22"/>
      <c r="D8" s="36">
        <v>0</v>
      </c>
      <c r="E8" s="9">
        <v>4</v>
      </c>
      <c r="F8" s="36">
        <v>0</v>
      </c>
      <c r="G8" s="36">
        <v>0</v>
      </c>
      <c r="H8" s="38">
        <f t="shared" si="2"/>
        <v>4</v>
      </c>
      <c r="I8" s="19"/>
    </row>
    <row r="9" spans="1:9" x14ac:dyDescent="0.25">
      <c r="A9" s="66"/>
      <c r="B9" s="10" t="s">
        <v>2</v>
      </c>
      <c r="C9" s="22"/>
      <c r="D9" s="36">
        <v>90</v>
      </c>
      <c r="E9" s="9">
        <v>50</v>
      </c>
      <c r="F9" s="36">
        <v>3</v>
      </c>
      <c r="G9" s="36">
        <v>0</v>
      </c>
      <c r="H9" s="38">
        <f t="shared" si="2"/>
        <v>143</v>
      </c>
      <c r="I9" s="19"/>
    </row>
    <row r="10" spans="1:9" x14ac:dyDescent="0.25">
      <c r="A10" s="66"/>
      <c r="B10" s="10" t="s">
        <v>16</v>
      </c>
      <c r="C10" s="22"/>
      <c r="D10" s="36">
        <v>0</v>
      </c>
      <c r="E10" s="9">
        <v>2</v>
      </c>
      <c r="F10" s="36">
        <v>0</v>
      </c>
      <c r="G10" s="36">
        <v>0</v>
      </c>
      <c r="H10" s="38">
        <f t="shared" si="2"/>
        <v>2</v>
      </c>
      <c r="I10" s="19"/>
    </row>
    <row r="11" spans="1:9" x14ac:dyDescent="0.25">
      <c r="A11" s="66"/>
      <c r="B11" s="11" t="s">
        <v>17</v>
      </c>
      <c r="C11" s="22"/>
      <c r="D11" s="36">
        <f>D6+D7+D8</f>
        <v>29</v>
      </c>
      <c r="E11" s="38">
        <f t="shared" ref="E11:H11" si="3">E6+E7+E8</f>
        <v>32</v>
      </c>
      <c r="F11" s="38">
        <f t="shared" si="3"/>
        <v>5</v>
      </c>
      <c r="G11" s="38">
        <f t="shared" si="3"/>
        <v>0</v>
      </c>
      <c r="H11" s="38">
        <f t="shared" si="3"/>
        <v>66</v>
      </c>
      <c r="I11" s="19"/>
    </row>
    <row r="12" spans="1:9" x14ac:dyDescent="0.25">
      <c r="A12" s="67"/>
      <c r="B12" s="12" t="s">
        <v>14</v>
      </c>
      <c r="C12" s="22"/>
      <c r="D12" s="13">
        <f>D11/D2</f>
        <v>0.24369747899159663</v>
      </c>
      <c r="E12" s="13">
        <f>E11/E2</f>
        <v>0.45714285714285713</v>
      </c>
      <c r="F12" s="13">
        <f>F11/F2</f>
        <v>1</v>
      </c>
      <c r="G12" s="13" t="e">
        <f>G11/G2</f>
        <v>#DIV/0!</v>
      </c>
      <c r="H12" s="13">
        <f>H11/H2</f>
        <v>0.34020618556701032</v>
      </c>
      <c r="I12" s="19"/>
    </row>
    <row r="13" spans="1:9" x14ac:dyDescent="0.25">
      <c r="A13" s="27"/>
      <c r="B13" s="24"/>
      <c r="C13" s="22"/>
      <c r="D13" s="25"/>
      <c r="E13" s="25"/>
      <c r="F13" s="25"/>
      <c r="G13" s="25"/>
      <c r="H13" s="26"/>
      <c r="I13" s="19"/>
    </row>
    <row r="14" spans="1:9" x14ac:dyDescent="0.25">
      <c r="A14" s="65" t="s">
        <v>10</v>
      </c>
      <c r="B14" s="1" t="s">
        <v>1</v>
      </c>
      <c r="C14" s="22"/>
      <c r="D14" s="36">
        <v>23</v>
      </c>
      <c r="E14" s="9">
        <v>15</v>
      </c>
      <c r="F14" s="36">
        <v>10</v>
      </c>
      <c r="G14" s="36">
        <v>1</v>
      </c>
      <c r="H14" s="36">
        <f>SUM(D14:G14)</f>
        <v>49</v>
      </c>
      <c r="I14" s="19"/>
    </row>
    <row r="15" spans="1:9" x14ac:dyDescent="0.25">
      <c r="A15" s="66"/>
      <c r="B15" s="1" t="s">
        <v>8</v>
      </c>
      <c r="C15" s="22"/>
      <c r="D15" s="36">
        <v>19</v>
      </c>
      <c r="E15" s="9">
        <v>5</v>
      </c>
      <c r="F15" s="36">
        <v>0</v>
      </c>
      <c r="G15" s="36">
        <v>0</v>
      </c>
      <c r="H15" s="38">
        <f t="shared" ref="H15:H18" si="4">SUM(D15:G15)</f>
        <v>24</v>
      </c>
      <c r="I15" s="19"/>
    </row>
    <row r="16" spans="1:9" x14ac:dyDescent="0.25">
      <c r="A16" s="66"/>
      <c r="B16" s="10" t="s">
        <v>3</v>
      </c>
      <c r="C16" s="22"/>
      <c r="D16" s="36">
        <v>2</v>
      </c>
      <c r="E16" s="9">
        <v>1</v>
      </c>
      <c r="F16" s="36">
        <v>0</v>
      </c>
      <c r="G16" s="36">
        <v>0</v>
      </c>
      <c r="H16" s="38">
        <f t="shared" si="4"/>
        <v>3</v>
      </c>
      <c r="I16" s="19"/>
    </row>
    <row r="17" spans="1:9" x14ac:dyDescent="0.25">
      <c r="A17" s="66"/>
      <c r="B17" s="10" t="s">
        <v>2</v>
      </c>
      <c r="C17" s="22"/>
      <c r="D17" s="36">
        <v>9</v>
      </c>
      <c r="E17" s="9">
        <v>7</v>
      </c>
      <c r="F17" s="36">
        <v>2</v>
      </c>
      <c r="G17" s="36">
        <v>0</v>
      </c>
      <c r="H17" s="38">
        <f t="shared" si="4"/>
        <v>18</v>
      </c>
      <c r="I17" s="19"/>
    </row>
    <row r="18" spans="1:9" x14ac:dyDescent="0.25">
      <c r="A18" s="66"/>
      <c r="B18" s="10" t="s">
        <v>16</v>
      </c>
      <c r="C18" s="22"/>
      <c r="D18" s="36">
        <v>0</v>
      </c>
      <c r="E18" s="9">
        <v>1</v>
      </c>
      <c r="F18" s="36">
        <v>0</v>
      </c>
      <c r="G18" s="36">
        <v>0</v>
      </c>
      <c r="H18" s="38">
        <f t="shared" si="4"/>
        <v>1</v>
      </c>
      <c r="I18" s="19"/>
    </row>
    <row r="19" spans="1:9" x14ac:dyDescent="0.25">
      <c r="A19" s="66"/>
      <c r="B19" s="11" t="s">
        <v>17</v>
      </c>
      <c r="C19" s="22"/>
      <c r="D19" s="36">
        <f>D14+D15+D16</f>
        <v>44</v>
      </c>
      <c r="E19" s="38">
        <f t="shared" ref="E19:H19" si="5">E14+E15+E16</f>
        <v>21</v>
      </c>
      <c r="F19" s="38">
        <f t="shared" si="5"/>
        <v>10</v>
      </c>
      <c r="G19" s="38">
        <f t="shared" si="5"/>
        <v>1</v>
      </c>
      <c r="H19" s="38">
        <f t="shared" si="5"/>
        <v>76</v>
      </c>
      <c r="I19" s="19"/>
    </row>
    <row r="20" spans="1:9" x14ac:dyDescent="0.25">
      <c r="A20" s="67"/>
      <c r="B20" s="12" t="s">
        <v>14</v>
      </c>
      <c r="C20" s="22"/>
      <c r="D20" s="13">
        <f>D19/D3</f>
        <v>0.7857142857142857</v>
      </c>
      <c r="E20" s="13">
        <f>E19/E3</f>
        <v>0.72413793103448276</v>
      </c>
      <c r="F20" s="13">
        <f>F19/F3</f>
        <v>1</v>
      </c>
      <c r="G20" s="13" t="e">
        <f>G19/G3</f>
        <v>#DIV/0!</v>
      </c>
      <c r="H20" s="13">
        <f>H19/H3</f>
        <v>0.8</v>
      </c>
      <c r="I20" s="19"/>
    </row>
    <row r="21" spans="1:9" x14ac:dyDescent="0.25">
      <c r="A21" s="27"/>
      <c r="B21" s="24"/>
      <c r="C21" s="22"/>
      <c r="D21" s="25"/>
      <c r="E21" s="25"/>
      <c r="F21" s="25"/>
      <c r="G21" s="25"/>
      <c r="H21" s="26"/>
      <c r="I21" s="19"/>
    </row>
    <row r="22" spans="1:9" x14ac:dyDescent="0.25">
      <c r="A22" s="36" t="s">
        <v>6</v>
      </c>
      <c r="B22" s="10" t="s">
        <v>18</v>
      </c>
      <c r="C22" s="22"/>
      <c r="D22" s="36">
        <v>5</v>
      </c>
      <c r="E22" s="9">
        <v>0</v>
      </c>
      <c r="F22" s="36">
        <v>0</v>
      </c>
      <c r="G22" s="36">
        <v>0</v>
      </c>
      <c r="H22" s="36">
        <v>0</v>
      </c>
      <c r="I22" s="19"/>
    </row>
    <row r="23" spans="1:9" x14ac:dyDescent="0.25">
      <c r="A23" s="28"/>
      <c r="B23" s="24"/>
      <c r="C23" s="22"/>
      <c r="D23" s="25"/>
      <c r="E23" s="25"/>
      <c r="F23" s="25"/>
      <c r="G23" s="25"/>
      <c r="H23" s="26"/>
      <c r="I23" s="19"/>
    </row>
    <row r="24" spans="1:9" x14ac:dyDescent="0.25">
      <c r="A24" s="4" t="s">
        <v>7</v>
      </c>
      <c r="B24" s="11" t="s">
        <v>14</v>
      </c>
      <c r="C24" s="22"/>
      <c r="D24" s="68">
        <f>(H11+H19)/H4</f>
        <v>0.49134948096885811</v>
      </c>
      <c r="E24" s="69"/>
      <c r="F24" s="69"/>
      <c r="G24" s="69"/>
      <c r="H24" s="70"/>
      <c r="I24" s="19"/>
    </row>
    <row r="25" spans="1:9" x14ac:dyDescent="0.25">
      <c r="I25" s="19"/>
    </row>
    <row r="26" spans="1:9" x14ac:dyDescent="0.25">
      <c r="I26" s="19"/>
    </row>
    <row r="27" spans="1:9" x14ac:dyDescent="0.25">
      <c r="B27" s="71" t="s">
        <v>19</v>
      </c>
      <c r="C27" s="71"/>
      <c r="D27" s="71"/>
      <c r="E27" s="71"/>
      <c r="F27" s="71"/>
      <c r="I27" s="19"/>
    </row>
    <row r="28" spans="1:9" x14ac:dyDescent="0.25">
      <c r="A28" s="1"/>
      <c r="B28" s="72" t="s">
        <v>20</v>
      </c>
      <c r="C28" s="73"/>
      <c r="D28" s="73"/>
      <c r="E28" s="29"/>
      <c r="F28" s="29" t="s">
        <v>7</v>
      </c>
      <c r="I28" s="19"/>
    </row>
    <row r="29" spans="1:9" x14ac:dyDescent="0.25">
      <c r="A29" s="74" t="s">
        <v>21</v>
      </c>
      <c r="B29" s="73" t="s">
        <v>22</v>
      </c>
      <c r="C29" s="73"/>
      <c r="D29" s="73"/>
      <c r="E29" s="1"/>
      <c r="F29" s="1">
        <v>2</v>
      </c>
      <c r="I29" s="19"/>
    </row>
    <row r="30" spans="1:9" x14ac:dyDescent="0.25">
      <c r="A30" s="74"/>
      <c r="B30" s="78" t="s">
        <v>23</v>
      </c>
      <c r="C30" s="79"/>
      <c r="D30" s="80"/>
      <c r="E30" s="1"/>
      <c r="F30" s="1">
        <v>7</v>
      </c>
      <c r="I30" s="19"/>
    </row>
    <row r="31" spans="1:9" x14ac:dyDescent="0.25">
      <c r="A31" s="74"/>
      <c r="B31" s="39" t="s">
        <v>27</v>
      </c>
      <c r="C31" s="40"/>
      <c r="D31" s="41"/>
      <c r="E31" s="1"/>
      <c r="F31" s="1">
        <v>1</v>
      </c>
      <c r="I31" s="19"/>
    </row>
    <row r="32" spans="1:9" x14ac:dyDescent="0.25">
      <c r="A32" s="74"/>
      <c r="B32" s="73" t="s">
        <v>24</v>
      </c>
      <c r="C32" s="73"/>
      <c r="D32" s="73"/>
      <c r="E32" s="1"/>
      <c r="F32" s="1">
        <v>65</v>
      </c>
    </row>
    <row r="33" spans="1:18" x14ac:dyDescent="0.25">
      <c r="A33" s="74"/>
      <c r="B33" s="78" t="s">
        <v>28</v>
      </c>
      <c r="C33" s="79"/>
      <c r="D33" s="80"/>
      <c r="E33" s="1"/>
      <c r="F33" s="1">
        <v>0</v>
      </c>
    </row>
    <row r="34" spans="1:18" x14ac:dyDescent="0.25">
      <c r="A34" s="74"/>
      <c r="B34" s="73" t="s">
        <v>25</v>
      </c>
      <c r="C34" s="73"/>
      <c r="D34" s="73"/>
      <c r="E34" s="1"/>
      <c r="F34" s="1">
        <v>68</v>
      </c>
    </row>
    <row r="35" spans="1:18" s="3" customFormat="1" x14ac:dyDescent="0.25">
      <c r="A35" s="1"/>
      <c r="B35" s="73"/>
      <c r="C35" s="73"/>
      <c r="D35" s="73"/>
      <c r="E35" s="29" t="s">
        <v>7</v>
      </c>
      <c r="F35" s="29">
        <f>SUM(F29:F34)</f>
        <v>143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3" customFormat="1" x14ac:dyDescent="0.25">
      <c r="A36" s="74" t="s">
        <v>26</v>
      </c>
      <c r="B36" s="73" t="s">
        <v>22</v>
      </c>
      <c r="C36" s="73"/>
      <c r="D36" s="73"/>
      <c r="E36" s="1"/>
      <c r="F36" s="1">
        <v>2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" customFormat="1" x14ac:dyDescent="0.25">
      <c r="A37" s="74"/>
      <c r="B37" s="73" t="s">
        <v>23</v>
      </c>
      <c r="C37" s="73"/>
      <c r="D37" s="73"/>
      <c r="E37" s="1"/>
      <c r="F37" s="1">
        <v>8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" customFormat="1" x14ac:dyDescent="0.25">
      <c r="A38" s="74"/>
      <c r="B38" s="73" t="s">
        <v>27</v>
      </c>
      <c r="C38" s="73"/>
      <c r="D38" s="73"/>
      <c r="E38" s="1"/>
      <c r="F38" s="1">
        <v>1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3" customFormat="1" x14ac:dyDescent="0.25">
      <c r="A39" s="74"/>
      <c r="B39" s="78" t="s">
        <v>24</v>
      </c>
      <c r="C39" s="79"/>
      <c r="D39" s="80"/>
      <c r="E39" s="1"/>
      <c r="F39" s="1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x14ac:dyDescent="0.25">
      <c r="A40" s="74"/>
      <c r="B40" s="78" t="s">
        <v>28</v>
      </c>
      <c r="C40" s="79"/>
      <c r="D40" s="80"/>
      <c r="E40" s="1"/>
      <c r="F40" s="1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3" customFormat="1" x14ac:dyDescent="0.25">
      <c r="A41" s="74"/>
      <c r="B41" s="73" t="s">
        <v>25</v>
      </c>
      <c r="C41" s="73"/>
      <c r="D41" s="73"/>
      <c r="E41" s="1"/>
      <c r="F41" s="1">
        <v>7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3" customFormat="1" x14ac:dyDescent="0.25">
      <c r="A42" s="1"/>
      <c r="B42" s="73"/>
      <c r="C42" s="73"/>
      <c r="D42" s="73"/>
      <c r="E42" s="29" t="s">
        <v>7</v>
      </c>
      <c r="F42" s="29">
        <f>SUM(F36:F41)</f>
        <v>18</v>
      </c>
      <c r="I42" s="2"/>
      <c r="J42" s="2"/>
      <c r="K42" s="2"/>
      <c r="L42" s="2"/>
      <c r="M42" s="2"/>
      <c r="N42" s="2"/>
      <c r="O42" s="2"/>
      <c r="P42" s="2"/>
      <c r="Q42" s="2"/>
      <c r="R42" s="2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topLeftCell="A68" zoomScaleNormal="100" workbookViewId="0">
      <selection activeCell="A51" sqref="A51"/>
    </sheetView>
  </sheetViews>
  <sheetFormatPr defaultColWidth="9.140625" defaultRowHeight="15" x14ac:dyDescent="0.25"/>
  <cols>
    <col min="1" max="1" width="9.85546875" style="2" customWidth="1"/>
    <col min="2" max="2" width="18.42578125" style="14" customWidth="1"/>
    <col min="3" max="3" width="4.85546875" style="2" customWidth="1"/>
    <col min="4" max="4" width="10.140625" style="3" customWidth="1"/>
    <col min="5" max="5" width="10.140625" style="15" customWidth="1"/>
    <col min="6" max="8" width="10.140625" style="3" customWidth="1"/>
    <col min="9" max="9" width="10.140625" style="2" customWidth="1"/>
    <col min="10" max="15" width="9.7109375" style="2" customWidth="1"/>
    <col min="16" max="16" width="3.140625" style="2" customWidth="1"/>
    <col min="17" max="17" width="6.140625" style="2" bestFit="1" customWidth="1"/>
    <col min="18" max="18" width="7.85546875" style="2" customWidth="1"/>
    <col min="19" max="16384" width="9.140625" style="2"/>
  </cols>
  <sheetData>
    <row r="1" spans="1:9" s="17" customFormat="1" ht="45" x14ac:dyDescent="0.25">
      <c r="A1" s="75"/>
      <c r="B1" s="75"/>
      <c r="C1" s="43"/>
      <c r="D1" s="6" t="s">
        <v>11</v>
      </c>
      <c r="E1" s="7" t="s">
        <v>12</v>
      </c>
      <c r="F1" s="6" t="s">
        <v>13</v>
      </c>
      <c r="G1" s="6" t="s">
        <v>0</v>
      </c>
      <c r="H1" s="8" t="s">
        <v>7</v>
      </c>
      <c r="I1" s="18"/>
    </row>
    <row r="2" spans="1:9" x14ac:dyDescent="0.25">
      <c r="A2" s="71" t="s">
        <v>4</v>
      </c>
      <c r="B2" s="71"/>
      <c r="C2" s="21"/>
      <c r="D2" s="42">
        <v>120</v>
      </c>
      <c r="E2" s="9">
        <v>87</v>
      </c>
      <c r="F2" s="42">
        <v>32</v>
      </c>
      <c r="G2" s="42">
        <v>4</v>
      </c>
      <c r="H2" s="42">
        <f>SUM(D2:G2)</f>
        <v>243</v>
      </c>
      <c r="I2" s="19"/>
    </row>
    <row r="3" spans="1:9" x14ac:dyDescent="0.25">
      <c r="A3" s="71" t="s">
        <v>5</v>
      </c>
      <c r="B3" s="71"/>
      <c r="C3" s="22"/>
      <c r="D3" s="42">
        <v>73</v>
      </c>
      <c r="E3" s="9">
        <v>41</v>
      </c>
      <c r="F3" s="42">
        <v>17</v>
      </c>
      <c r="G3" s="42">
        <v>2</v>
      </c>
      <c r="H3" s="42">
        <f t="shared" ref="H3:H4" si="0">SUM(D3:G3)</f>
        <v>133</v>
      </c>
      <c r="I3" s="19"/>
    </row>
    <row r="4" spans="1:9" x14ac:dyDescent="0.25">
      <c r="A4" s="76" t="s">
        <v>15</v>
      </c>
      <c r="B4" s="77"/>
      <c r="C4" s="22"/>
      <c r="D4" s="42">
        <f>SUM(D2:D3)</f>
        <v>193</v>
      </c>
      <c r="E4" s="42">
        <f t="shared" ref="E4:G4" si="1">SUM(E2:E3)</f>
        <v>128</v>
      </c>
      <c r="F4" s="42">
        <f t="shared" si="1"/>
        <v>49</v>
      </c>
      <c r="G4" s="42">
        <f t="shared" si="1"/>
        <v>6</v>
      </c>
      <c r="H4" s="42">
        <f t="shared" si="0"/>
        <v>376</v>
      </c>
      <c r="I4" s="19"/>
    </row>
    <row r="5" spans="1:9" x14ac:dyDescent="0.25">
      <c r="A5" s="23"/>
      <c r="B5" s="24"/>
      <c r="C5" s="22"/>
      <c r="D5" s="25"/>
      <c r="E5" s="25"/>
      <c r="F5" s="25"/>
      <c r="G5" s="25"/>
      <c r="H5" s="26"/>
      <c r="I5" s="19"/>
    </row>
    <row r="6" spans="1:9" x14ac:dyDescent="0.25">
      <c r="A6" s="65" t="s">
        <v>9</v>
      </c>
      <c r="B6" s="1" t="s">
        <v>1</v>
      </c>
      <c r="C6" s="22"/>
      <c r="D6" s="42">
        <v>15</v>
      </c>
      <c r="E6" s="9">
        <v>11</v>
      </c>
      <c r="F6" s="42">
        <v>6</v>
      </c>
      <c r="G6" s="42">
        <v>0</v>
      </c>
      <c r="H6" s="42">
        <f>SUM(D6:G6)</f>
        <v>32</v>
      </c>
      <c r="I6" s="19"/>
    </row>
    <row r="7" spans="1:9" x14ac:dyDescent="0.25">
      <c r="A7" s="66"/>
      <c r="B7" s="1" t="s">
        <v>8</v>
      </c>
      <c r="C7" s="22"/>
      <c r="D7" s="42">
        <v>2</v>
      </c>
      <c r="E7" s="9">
        <v>1</v>
      </c>
      <c r="F7" s="42">
        <v>0</v>
      </c>
      <c r="G7" s="42">
        <v>0</v>
      </c>
      <c r="H7" s="42">
        <f t="shared" ref="H7:H9" si="2">SUM(D7:G7)</f>
        <v>3</v>
      </c>
      <c r="I7" s="19"/>
    </row>
    <row r="8" spans="1:9" x14ac:dyDescent="0.25">
      <c r="A8" s="66"/>
      <c r="B8" s="10" t="s">
        <v>3</v>
      </c>
      <c r="C8" s="22"/>
      <c r="D8" s="42">
        <v>2</v>
      </c>
      <c r="E8" s="9">
        <v>10</v>
      </c>
      <c r="F8" s="42">
        <v>0</v>
      </c>
      <c r="G8" s="42">
        <v>0</v>
      </c>
      <c r="H8" s="42">
        <f t="shared" si="2"/>
        <v>12</v>
      </c>
      <c r="I8" s="19"/>
    </row>
    <row r="9" spans="1:9" x14ac:dyDescent="0.25">
      <c r="A9" s="66"/>
      <c r="B9" s="10" t="s">
        <v>2</v>
      </c>
      <c r="C9" s="22"/>
      <c r="D9" s="42">
        <v>80</v>
      </c>
      <c r="E9" s="9">
        <v>64</v>
      </c>
      <c r="F9" s="42">
        <v>3</v>
      </c>
      <c r="G9" s="42">
        <v>0</v>
      </c>
      <c r="H9" s="42">
        <f t="shared" si="2"/>
        <v>147</v>
      </c>
      <c r="I9" s="19"/>
    </row>
    <row r="10" spans="1:9" x14ac:dyDescent="0.25">
      <c r="A10" s="66"/>
      <c r="B10" s="10" t="s">
        <v>16</v>
      </c>
      <c r="C10" s="22"/>
      <c r="D10" s="42">
        <v>3</v>
      </c>
      <c r="E10" s="9">
        <v>3</v>
      </c>
      <c r="F10" s="42">
        <v>10</v>
      </c>
      <c r="G10" s="42">
        <v>0</v>
      </c>
      <c r="H10" s="42">
        <f>D10+E10+F10+G10</f>
        <v>16</v>
      </c>
      <c r="I10" s="19"/>
    </row>
    <row r="11" spans="1:9" x14ac:dyDescent="0.25">
      <c r="A11" s="66"/>
      <c r="B11" s="11" t="s">
        <v>17</v>
      </c>
      <c r="C11" s="22"/>
      <c r="D11" s="42">
        <f>D6+D7+D8</f>
        <v>19</v>
      </c>
      <c r="E11" s="42">
        <f t="shared" ref="E11:G11" si="3">E6+E7+E8</f>
        <v>22</v>
      </c>
      <c r="F11" s="42">
        <f t="shared" si="3"/>
        <v>6</v>
      </c>
      <c r="G11" s="42">
        <f t="shared" si="3"/>
        <v>0</v>
      </c>
      <c r="H11" s="42">
        <f t="shared" ref="H11" si="4">H6+H7+H8</f>
        <v>47</v>
      </c>
      <c r="I11" s="19"/>
    </row>
    <row r="12" spans="1:9" x14ac:dyDescent="0.25">
      <c r="A12" s="67"/>
      <c r="B12" s="12" t="s">
        <v>14</v>
      </c>
      <c r="C12" s="22"/>
      <c r="D12" s="13">
        <f>D11/D2</f>
        <v>0.15833333333333333</v>
      </c>
      <c r="E12" s="13">
        <f>E11/E2</f>
        <v>0.25287356321839083</v>
      </c>
      <c r="F12" s="13">
        <f>F11/F2</f>
        <v>0.1875</v>
      </c>
      <c r="G12" s="13">
        <f>G11/G2</f>
        <v>0</v>
      </c>
      <c r="H12" s="13">
        <f>H11/H2</f>
        <v>0.19341563786008231</v>
      </c>
      <c r="I12" s="19"/>
    </row>
    <row r="13" spans="1:9" x14ac:dyDescent="0.25">
      <c r="A13" s="27"/>
      <c r="B13" s="24"/>
      <c r="C13" s="22"/>
      <c r="D13" s="25"/>
      <c r="E13" s="25"/>
      <c r="F13" s="25"/>
      <c r="G13" s="25"/>
      <c r="H13" s="26"/>
      <c r="I13" s="19"/>
    </row>
    <row r="14" spans="1:9" x14ac:dyDescent="0.25">
      <c r="A14" s="65" t="s">
        <v>10</v>
      </c>
      <c r="B14" s="1" t="s">
        <v>1</v>
      </c>
      <c r="C14" s="22"/>
      <c r="D14" s="42">
        <v>26</v>
      </c>
      <c r="E14" s="9">
        <v>11</v>
      </c>
      <c r="F14" s="42">
        <v>5</v>
      </c>
      <c r="G14" s="42">
        <v>1</v>
      </c>
      <c r="H14" s="42">
        <f>SUM(D14:G14)</f>
        <v>43</v>
      </c>
      <c r="I14" s="19"/>
    </row>
    <row r="15" spans="1:9" x14ac:dyDescent="0.25">
      <c r="A15" s="66"/>
      <c r="B15" s="1" t="s">
        <v>8</v>
      </c>
      <c r="C15" s="22"/>
      <c r="D15" s="42">
        <v>27</v>
      </c>
      <c r="E15" s="9">
        <v>14</v>
      </c>
      <c r="F15" s="42">
        <v>3</v>
      </c>
      <c r="G15" s="42">
        <v>1</v>
      </c>
      <c r="H15" s="42">
        <f t="shared" ref="H15:H18" si="5">SUM(D15:G15)</f>
        <v>45</v>
      </c>
      <c r="I15" s="19"/>
    </row>
    <row r="16" spans="1:9" x14ac:dyDescent="0.25">
      <c r="A16" s="66"/>
      <c r="B16" s="10" t="s">
        <v>3</v>
      </c>
      <c r="C16" s="22"/>
      <c r="D16" s="42">
        <v>7</v>
      </c>
      <c r="E16" s="9">
        <v>5</v>
      </c>
      <c r="F16" s="42">
        <v>2</v>
      </c>
      <c r="G16" s="42">
        <v>0</v>
      </c>
      <c r="H16" s="42">
        <f t="shared" si="5"/>
        <v>14</v>
      </c>
      <c r="I16" s="19"/>
    </row>
    <row r="17" spans="1:9" x14ac:dyDescent="0.25">
      <c r="A17" s="66"/>
      <c r="B17" s="10" t="s">
        <v>2</v>
      </c>
      <c r="C17" s="22"/>
      <c r="D17" s="42">
        <v>3</v>
      </c>
      <c r="E17" s="9">
        <v>5</v>
      </c>
      <c r="F17" s="42">
        <v>2</v>
      </c>
      <c r="G17" s="42">
        <v>0</v>
      </c>
      <c r="H17" s="42">
        <f t="shared" si="5"/>
        <v>10</v>
      </c>
      <c r="I17" s="19"/>
    </row>
    <row r="18" spans="1:9" x14ac:dyDescent="0.25">
      <c r="A18" s="66"/>
      <c r="B18" s="10" t="s">
        <v>16</v>
      </c>
      <c r="C18" s="22"/>
      <c r="D18" s="42">
        <v>0</v>
      </c>
      <c r="E18" s="9">
        <v>0</v>
      </c>
      <c r="F18" s="42">
        <v>0</v>
      </c>
      <c r="G18" s="42">
        <v>0</v>
      </c>
      <c r="H18" s="42">
        <f t="shared" si="5"/>
        <v>0</v>
      </c>
      <c r="I18" s="19"/>
    </row>
    <row r="19" spans="1:9" x14ac:dyDescent="0.25">
      <c r="A19" s="66"/>
      <c r="B19" s="11" t="s">
        <v>17</v>
      </c>
      <c r="C19" s="22"/>
      <c r="D19" s="42">
        <f>D14+D15+D16</f>
        <v>60</v>
      </c>
      <c r="E19" s="42">
        <f t="shared" ref="E19:G19" si="6">E14+E15+E16</f>
        <v>30</v>
      </c>
      <c r="F19" s="42">
        <f t="shared" si="6"/>
        <v>10</v>
      </c>
      <c r="G19" s="42">
        <f t="shared" si="6"/>
        <v>2</v>
      </c>
      <c r="H19" s="42">
        <f t="shared" ref="H19" si="7">H14+H15+H16</f>
        <v>102</v>
      </c>
      <c r="I19" s="19"/>
    </row>
    <row r="20" spans="1:9" x14ac:dyDescent="0.25">
      <c r="A20" s="67"/>
      <c r="B20" s="12" t="s">
        <v>14</v>
      </c>
      <c r="C20" s="22"/>
      <c r="D20" s="13">
        <f>D19/D3</f>
        <v>0.82191780821917804</v>
      </c>
      <c r="E20" s="13">
        <f>E19/E3</f>
        <v>0.73170731707317072</v>
      </c>
      <c r="F20" s="13">
        <f>F19/F3</f>
        <v>0.58823529411764708</v>
      </c>
      <c r="G20" s="13">
        <f>G19/G3</f>
        <v>1</v>
      </c>
      <c r="H20" s="13">
        <f>H19/H3</f>
        <v>0.76691729323308266</v>
      </c>
      <c r="I20" s="19"/>
    </row>
    <row r="21" spans="1:9" x14ac:dyDescent="0.25">
      <c r="A21" s="27"/>
      <c r="B21" s="24"/>
      <c r="C21" s="22"/>
      <c r="D21" s="25"/>
      <c r="E21" s="25"/>
      <c r="F21" s="25"/>
      <c r="G21" s="25"/>
      <c r="H21" s="26"/>
      <c r="I21" s="19"/>
    </row>
    <row r="22" spans="1:9" x14ac:dyDescent="0.25">
      <c r="A22" s="42" t="s">
        <v>6</v>
      </c>
      <c r="B22" s="10" t="s">
        <v>18</v>
      </c>
      <c r="C22" s="22"/>
      <c r="D22" s="42"/>
      <c r="E22" s="9">
        <v>0</v>
      </c>
      <c r="F22" s="42">
        <v>0</v>
      </c>
      <c r="G22" s="42">
        <v>0</v>
      </c>
      <c r="H22" s="42">
        <v>0</v>
      </c>
      <c r="I22" s="19"/>
    </row>
    <row r="23" spans="1:9" x14ac:dyDescent="0.25">
      <c r="A23" s="28"/>
      <c r="B23" s="24"/>
      <c r="C23" s="22"/>
      <c r="D23" s="25"/>
      <c r="E23" s="25"/>
      <c r="F23" s="25"/>
      <c r="G23" s="25"/>
      <c r="H23" s="26"/>
      <c r="I23" s="19"/>
    </row>
    <row r="24" spans="1:9" x14ac:dyDescent="0.25">
      <c r="A24" s="4" t="s">
        <v>7</v>
      </c>
      <c r="B24" s="11" t="s">
        <v>14</v>
      </c>
      <c r="C24" s="22"/>
      <c r="D24" s="68">
        <f>(H11+H19)/H4</f>
        <v>0.39627659574468083</v>
      </c>
      <c r="E24" s="69"/>
      <c r="F24" s="69"/>
      <c r="G24" s="69"/>
      <c r="H24" s="70"/>
      <c r="I24" s="19"/>
    </row>
    <row r="25" spans="1:9" x14ac:dyDescent="0.25">
      <c r="I25" s="19"/>
    </row>
    <row r="26" spans="1:9" x14ac:dyDescent="0.25">
      <c r="I26" s="19"/>
    </row>
    <row r="27" spans="1:9" x14ac:dyDescent="0.25">
      <c r="B27" s="71" t="s">
        <v>19</v>
      </c>
      <c r="C27" s="71"/>
      <c r="D27" s="71"/>
      <c r="E27" s="71"/>
      <c r="F27" s="71"/>
      <c r="I27" s="19"/>
    </row>
    <row r="28" spans="1:9" x14ac:dyDescent="0.25">
      <c r="A28" s="1"/>
      <c r="B28" s="72" t="s">
        <v>20</v>
      </c>
      <c r="C28" s="73"/>
      <c r="D28" s="73"/>
      <c r="E28" s="29"/>
      <c r="F28" s="29" t="s">
        <v>7</v>
      </c>
      <c r="I28" s="19"/>
    </row>
    <row r="29" spans="1:9" x14ac:dyDescent="0.25">
      <c r="A29" s="74" t="s">
        <v>21</v>
      </c>
      <c r="B29" s="73" t="s">
        <v>22</v>
      </c>
      <c r="C29" s="73"/>
      <c r="D29" s="73"/>
      <c r="E29" s="1"/>
      <c r="F29" s="1">
        <v>1</v>
      </c>
      <c r="I29" s="19"/>
    </row>
    <row r="30" spans="1:9" x14ac:dyDescent="0.25">
      <c r="A30" s="74"/>
      <c r="B30" s="78" t="s">
        <v>23</v>
      </c>
      <c r="C30" s="79"/>
      <c r="D30" s="80"/>
      <c r="E30" s="1"/>
      <c r="F30" s="1">
        <v>2</v>
      </c>
      <c r="I30" s="19"/>
    </row>
    <row r="31" spans="1:9" x14ac:dyDescent="0.25">
      <c r="A31" s="74"/>
      <c r="B31" s="44" t="s">
        <v>27</v>
      </c>
      <c r="C31" s="45"/>
      <c r="D31" s="46"/>
      <c r="E31" s="1"/>
      <c r="F31" s="1">
        <v>0</v>
      </c>
      <c r="I31" s="19"/>
    </row>
    <row r="32" spans="1:9" x14ac:dyDescent="0.25">
      <c r="A32" s="74"/>
      <c r="B32" s="73" t="s">
        <v>24</v>
      </c>
      <c r="C32" s="73"/>
      <c r="D32" s="73"/>
      <c r="E32" s="1"/>
      <c r="F32" s="1">
        <v>50</v>
      </c>
    </row>
    <row r="33" spans="1:18" x14ac:dyDescent="0.25">
      <c r="A33" s="74"/>
      <c r="B33" s="78" t="s">
        <v>28</v>
      </c>
      <c r="C33" s="79"/>
      <c r="D33" s="80"/>
      <c r="E33" s="1"/>
      <c r="F33" s="1">
        <v>3</v>
      </c>
    </row>
    <row r="34" spans="1:18" x14ac:dyDescent="0.25">
      <c r="A34" s="74"/>
      <c r="B34" s="73" t="s">
        <v>25</v>
      </c>
      <c r="C34" s="73"/>
      <c r="D34" s="73"/>
      <c r="E34" s="1"/>
      <c r="F34" s="1">
        <v>91</v>
      </c>
    </row>
    <row r="35" spans="1:18" s="3" customFormat="1" x14ac:dyDescent="0.25">
      <c r="A35" s="1"/>
      <c r="B35" s="73"/>
      <c r="C35" s="73"/>
      <c r="D35" s="73"/>
      <c r="E35" s="29" t="s">
        <v>7</v>
      </c>
      <c r="F35" s="29">
        <f>SUM(F29:F34)</f>
        <v>147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3" customFormat="1" x14ac:dyDescent="0.25">
      <c r="A36" s="74" t="s">
        <v>26</v>
      </c>
      <c r="B36" s="73" t="s">
        <v>22</v>
      </c>
      <c r="C36" s="73"/>
      <c r="D36" s="73"/>
      <c r="E36" s="1"/>
      <c r="F36" s="1">
        <v>1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" customFormat="1" x14ac:dyDescent="0.25">
      <c r="A37" s="74"/>
      <c r="B37" s="73" t="s">
        <v>23</v>
      </c>
      <c r="C37" s="73"/>
      <c r="D37" s="73"/>
      <c r="E37" s="1"/>
      <c r="F37" s="1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" customFormat="1" x14ac:dyDescent="0.25">
      <c r="A38" s="74"/>
      <c r="B38" s="73" t="s">
        <v>27</v>
      </c>
      <c r="C38" s="73"/>
      <c r="D38" s="73"/>
      <c r="E38" s="1"/>
      <c r="F38" s="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3" customFormat="1" x14ac:dyDescent="0.25">
      <c r="A39" s="74"/>
      <c r="B39" s="78" t="s">
        <v>24</v>
      </c>
      <c r="C39" s="79"/>
      <c r="D39" s="80"/>
      <c r="E39" s="1"/>
      <c r="F39" s="1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 x14ac:dyDescent="0.25">
      <c r="A40" s="74"/>
      <c r="B40" s="78" t="s">
        <v>28</v>
      </c>
      <c r="C40" s="79"/>
      <c r="D40" s="80"/>
      <c r="E40" s="1"/>
      <c r="F40" s="1">
        <v>2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s="3" customFormat="1" x14ac:dyDescent="0.25">
      <c r="A41" s="74"/>
      <c r="B41" s="73" t="s">
        <v>25</v>
      </c>
      <c r="C41" s="73"/>
      <c r="D41" s="73"/>
      <c r="E41" s="1"/>
      <c r="F41" s="1">
        <v>7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s="3" customFormat="1" x14ac:dyDescent="0.25">
      <c r="A42" s="1"/>
      <c r="B42" s="73"/>
      <c r="C42" s="73"/>
      <c r="D42" s="73"/>
      <c r="E42" s="29" t="s">
        <v>7</v>
      </c>
      <c r="F42" s="29">
        <f>SUM(F36:F41)</f>
        <v>10</v>
      </c>
      <c r="I42" s="2"/>
      <c r="J42" s="2"/>
      <c r="K42" s="2"/>
      <c r="L42" s="2"/>
      <c r="M42" s="2"/>
      <c r="N42" s="2"/>
      <c r="O42" s="2"/>
      <c r="P42" s="2"/>
      <c r="Q42" s="2"/>
      <c r="R42" s="2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Ops Jan</vt:lpstr>
      <vt:lpstr>Ops Feb</vt:lpstr>
      <vt:lpstr>Ops March</vt:lpstr>
      <vt:lpstr>Ops April</vt:lpstr>
      <vt:lpstr>Ops May</vt:lpstr>
      <vt:lpstr>Ops June</vt:lpstr>
      <vt:lpstr>Ops July</vt:lpstr>
      <vt:lpstr>Ops August</vt:lpstr>
      <vt:lpstr>Ops Sept</vt:lpstr>
      <vt:lpstr>Ops Oct</vt:lpstr>
      <vt:lpstr>Ops Nov</vt:lpstr>
      <vt:lpstr>Ops Dec</vt:lpstr>
      <vt:lpstr>2015</vt:lpstr>
      <vt:lpstr>'2015'!Print_Area</vt:lpstr>
      <vt:lpstr>'Ops April'!Print_Area</vt:lpstr>
      <vt:lpstr>'Ops August'!Print_Area</vt:lpstr>
      <vt:lpstr>'Ops Dec'!Print_Area</vt:lpstr>
      <vt:lpstr>'Ops Feb'!Print_Area</vt:lpstr>
      <vt:lpstr>'Ops Jan'!Print_Area</vt:lpstr>
      <vt:lpstr>'Ops July'!Print_Area</vt:lpstr>
      <vt:lpstr>'Ops June'!Print_Area</vt:lpstr>
      <vt:lpstr>'Ops March'!Print_Area</vt:lpstr>
      <vt:lpstr>'Ops May'!Print_Area</vt:lpstr>
      <vt:lpstr>'Ops Nov'!Print_Area</vt:lpstr>
      <vt:lpstr>'Ops Oct'!Print_Area</vt:lpstr>
      <vt:lpstr>'Ops Sept'!Print_Area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Sarah's</dc:creator>
  <cp:lastModifiedBy>Animal Shelter</cp:lastModifiedBy>
  <cp:lastPrinted>2016-01-04T16:18:51Z</cp:lastPrinted>
  <dcterms:created xsi:type="dcterms:W3CDTF">2015-04-01T22:35:01Z</dcterms:created>
  <dcterms:modified xsi:type="dcterms:W3CDTF">2019-03-21T16:35:28Z</dcterms:modified>
</cp:coreProperties>
</file>