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2995" windowHeight="10050" activeTab="11"/>
  </bookViews>
  <sheets>
    <sheet name="January" sheetId="12" r:id="rId1"/>
    <sheet name="February" sheetId="11" r:id="rId2"/>
    <sheet name="March" sheetId="18" r:id="rId3"/>
    <sheet name="April" sheetId="19" r:id="rId4"/>
    <sheet name="May" sheetId="21" r:id="rId5"/>
    <sheet name="June" sheetId="29" r:id="rId6"/>
    <sheet name="July" sheetId="23" r:id="rId7"/>
    <sheet name="August" sheetId="33" r:id="rId8"/>
    <sheet name="September" sheetId="32" r:id="rId9"/>
    <sheet name="October" sheetId="35" r:id="rId10"/>
    <sheet name="November" sheetId="30" r:id="rId11"/>
    <sheet name="December" sheetId="34" r:id="rId12"/>
    <sheet name="Yearly" sheetId="16" r:id="rId13"/>
  </sheets>
  <definedNames>
    <definedName name="_xlnm.Print_Area" localSheetId="3">April!$A$1:$H$51</definedName>
    <definedName name="_xlnm.Print_Area" localSheetId="7">August!$A$1:$H$48</definedName>
    <definedName name="_xlnm.Print_Area" localSheetId="11">December!$A$1:$H$47</definedName>
    <definedName name="_xlnm.Print_Area" localSheetId="1">February!$A$1:$H$49</definedName>
    <definedName name="_xlnm.Print_Area" localSheetId="0">January!$A$1:$H$49</definedName>
    <definedName name="_xlnm.Print_Area" localSheetId="6">July!$A$1:$H$49</definedName>
    <definedName name="_xlnm.Print_Area" localSheetId="5">June!$A$1:$H$49</definedName>
    <definedName name="_xlnm.Print_Area" localSheetId="2">March!$A$1:$H$47</definedName>
    <definedName name="_xlnm.Print_Area" localSheetId="4">May!$A$1:$H$48</definedName>
    <definedName name="_xlnm.Print_Area" localSheetId="10">November!$A$1:$H$46</definedName>
    <definedName name="_xlnm.Print_Area" localSheetId="9">October!$A$1:$H$48</definedName>
    <definedName name="_xlnm.Print_Area" localSheetId="8">September!$A$1:$H$48</definedName>
  </definedNames>
  <calcPr calcId="145621"/>
</workbook>
</file>

<file path=xl/calcChain.xml><?xml version="1.0" encoding="utf-8"?>
<calcChain xmlns="http://schemas.openxmlformats.org/spreadsheetml/2006/main">
  <c r="H15" i="34" l="1"/>
  <c r="E15" i="34"/>
  <c r="F15" i="34"/>
  <c r="G15" i="34"/>
  <c r="D31" i="23"/>
  <c r="D31" i="29"/>
  <c r="D31" i="21"/>
  <c r="D31" i="19"/>
  <c r="M28" i="16" l="1"/>
  <c r="N28" i="16"/>
  <c r="M15" i="16"/>
  <c r="N15" i="16"/>
  <c r="E27" i="11"/>
  <c r="F27" i="11"/>
  <c r="G27" i="11"/>
  <c r="H27" i="11"/>
  <c r="D27" i="11"/>
  <c r="H16" i="11"/>
  <c r="E16" i="11"/>
  <c r="F16" i="11"/>
  <c r="G16" i="11"/>
  <c r="D16" i="11"/>
  <c r="G27" i="34"/>
  <c r="F23" i="34"/>
  <c r="F27" i="34" s="1"/>
  <c r="E23" i="34"/>
  <c r="E27" i="34" s="1"/>
  <c r="D23" i="34"/>
  <c r="D27" i="34" s="1"/>
  <c r="E26" i="34"/>
  <c r="F26" i="34"/>
  <c r="G26" i="34"/>
  <c r="D26" i="34"/>
  <c r="E14" i="34" l="1"/>
  <c r="F14" i="34"/>
  <c r="G14" i="34"/>
  <c r="E11" i="34"/>
  <c r="F11" i="34"/>
  <c r="G11" i="34"/>
  <c r="D11" i="34"/>
  <c r="D15" i="34" s="1"/>
  <c r="D14" i="34"/>
  <c r="E4" i="34"/>
  <c r="F4" i="34"/>
  <c r="G4" i="34"/>
  <c r="D4" i="34"/>
  <c r="E22" i="30" l="1"/>
  <c r="F22" i="30"/>
  <c r="G22" i="30"/>
  <c r="H22" i="30"/>
  <c r="D22" i="30"/>
  <c r="H23" i="30"/>
  <c r="H24" i="30" s="1"/>
  <c r="H27" i="30" s="1"/>
  <c r="D31" i="30" s="1"/>
  <c r="F24" i="30"/>
  <c r="F27" i="30" s="1"/>
  <c r="E24" i="30"/>
  <c r="E27" i="30" s="1"/>
  <c r="G27" i="30"/>
  <c r="D24" i="30"/>
  <c r="D27" i="30" s="1"/>
  <c r="H18" i="30"/>
  <c r="H19" i="30"/>
  <c r="H20" i="30"/>
  <c r="H21" i="30"/>
  <c r="H25" i="30"/>
  <c r="H26" i="30"/>
  <c r="H11" i="30"/>
  <c r="H8" i="30"/>
  <c r="H9" i="30"/>
  <c r="H10" i="30"/>
  <c r="H12" i="30"/>
  <c r="H13" i="30"/>
  <c r="H14" i="30"/>
  <c r="H7" i="30"/>
  <c r="E14" i="30"/>
  <c r="F14" i="30"/>
  <c r="G14" i="30"/>
  <c r="D15" i="30"/>
  <c r="D14" i="30"/>
  <c r="E11" i="30"/>
  <c r="E15" i="30" s="1"/>
  <c r="F11" i="30"/>
  <c r="F15" i="30" s="1"/>
  <c r="G11" i="30"/>
  <c r="G15" i="30" s="1"/>
  <c r="D11" i="30"/>
  <c r="E4" i="30"/>
  <c r="F4" i="30"/>
  <c r="G4" i="30"/>
  <c r="D4" i="30"/>
  <c r="E14" i="35" l="1"/>
  <c r="F14" i="35"/>
  <c r="G14" i="35"/>
  <c r="D14" i="35"/>
  <c r="K28" i="16" l="1"/>
  <c r="L28" i="16"/>
  <c r="K15" i="16"/>
  <c r="L15" i="16"/>
  <c r="F45" i="35" l="1"/>
  <c r="F40" i="35"/>
  <c r="G27" i="35"/>
  <c r="G26" i="35"/>
  <c r="F26" i="35"/>
  <c r="E26" i="35"/>
  <c r="D26" i="35"/>
  <c r="H25" i="35"/>
  <c r="H24" i="35"/>
  <c r="F23" i="35"/>
  <c r="F27" i="35" s="1"/>
  <c r="E23" i="35"/>
  <c r="E27" i="35" s="1"/>
  <c r="D23" i="35"/>
  <c r="D27" i="35" s="1"/>
  <c r="H22" i="35"/>
  <c r="H21" i="35"/>
  <c r="H20" i="35"/>
  <c r="H19" i="35"/>
  <c r="H18" i="35"/>
  <c r="H17" i="35"/>
  <c r="H13" i="35"/>
  <c r="H12" i="35"/>
  <c r="G15" i="35"/>
  <c r="F11" i="35"/>
  <c r="F15" i="35" s="1"/>
  <c r="E11" i="35"/>
  <c r="E15" i="35" s="1"/>
  <c r="D11" i="35"/>
  <c r="D15" i="35" s="1"/>
  <c r="H10" i="35"/>
  <c r="H9" i="35"/>
  <c r="H8" i="35"/>
  <c r="H7" i="35"/>
  <c r="H6" i="35"/>
  <c r="G4" i="35"/>
  <c r="F4" i="35"/>
  <c r="E4" i="35"/>
  <c r="D4" i="35"/>
  <c r="H3" i="35"/>
  <c r="H2" i="35"/>
  <c r="E27" i="32"/>
  <c r="E26" i="32"/>
  <c r="F26" i="32"/>
  <c r="G26" i="32"/>
  <c r="D26" i="32"/>
  <c r="E23" i="32"/>
  <c r="F23" i="32"/>
  <c r="F27" i="32" s="1"/>
  <c r="G27" i="32"/>
  <c r="D23" i="32"/>
  <c r="D27" i="32" s="1"/>
  <c r="G11" i="32"/>
  <c r="G15" i="32" s="1"/>
  <c r="E14" i="32"/>
  <c r="F14" i="32"/>
  <c r="G14" i="32"/>
  <c r="E11" i="32"/>
  <c r="E15" i="32" s="1"/>
  <c r="F11" i="32"/>
  <c r="F15" i="32" s="1"/>
  <c r="D11" i="32"/>
  <c r="D15" i="32" s="1"/>
  <c r="D14" i="32"/>
  <c r="H6" i="32"/>
  <c r="H7" i="32"/>
  <c r="H8" i="32"/>
  <c r="H9" i="32"/>
  <c r="H10" i="32"/>
  <c r="H12" i="32"/>
  <c r="H13" i="32"/>
  <c r="H17" i="32"/>
  <c r="H18" i="32"/>
  <c r="H19" i="32"/>
  <c r="H20" i="32"/>
  <c r="H21" i="32"/>
  <c r="H22" i="32"/>
  <c r="H24" i="32"/>
  <c r="H25" i="32"/>
  <c r="D4" i="32"/>
  <c r="E4" i="32"/>
  <c r="F4" i="32"/>
  <c r="G4" i="32"/>
  <c r="H26" i="35" l="1"/>
  <c r="H14" i="35"/>
  <c r="H4" i="35"/>
  <c r="H11" i="35"/>
  <c r="H15" i="35" s="1"/>
  <c r="H23" i="35"/>
  <c r="H27" i="35" s="1"/>
  <c r="H26" i="32"/>
  <c r="H14" i="32"/>
  <c r="D28" i="16"/>
  <c r="E28" i="16"/>
  <c r="F28" i="16"/>
  <c r="G28" i="16"/>
  <c r="H28" i="16"/>
  <c r="I28" i="16"/>
  <c r="J28" i="16"/>
  <c r="C28" i="16"/>
  <c r="D15" i="16"/>
  <c r="E15" i="16"/>
  <c r="F15" i="16"/>
  <c r="G15" i="16"/>
  <c r="H15" i="16"/>
  <c r="I15" i="16"/>
  <c r="J15" i="16"/>
  <c r="C15" i="16"/>
  <c r="D31" i="18"/>
  <c r="E27" i="18"/>
  <c r="F27" i="18"/>
  <c r="G27" i="18"/>
  <c r="H27" i="18"/>
  <c r="D27" i="18"/>
  <c r="E24" i="18"/>
  <c r="F24" i="18"/>
  <c r="G24" i="18"/>
  <c r="H24" i="18"/>
  <c r="D24" i="18"/>
  <c r="E16" i="18"/>
  <c r="F16" i="18"/>
  <c r="G16" i="18"/>
  <c r="D16" i="18"/>
  <c r="E13" i="18"/>
  <c r="F13" i="18"/>
  <c r="G13" i="18"/>
  <c r="D13" i="18"/>
  <c r="D31" i="11"/>
  <c r="E24" i="11"/>
  <c r="F24" i="11"/>
  <c r="G24" i="11"/>
  <c r="H24" i="11"/>
  <c r="D24" i="11"/>
  <c r="E13" i="11"/>
  <c r="F13" i="11"/>
  <c r="D13" i="11"/>
  <c r="D31" i="16"/>
  <c r="E31" i="16"/>
  <c r="F31" i="16"/>
  <c r="G31" i="16"/>
  <c r="H31" i="16"/>
  <c r="I31" i="16"/>
  <c r="J31" i="16"/>
  <c r="C31" i="16"/>
  <c r="D31" i="12"/>
  <c r="E27" i="12"/>
  <c r="F27" i="12"/>
  <c r="G27" i="12"/>
  <c r="H27" i="12"/>
  <c r="D27" i="12"/>
  <c r="E24" i="12"/>
  <c r="F24" i="12"/>
  <c r="G24" i="12"/>
  <c r="D24" i="12"/>
  <c r="E12" i="12"/>
  <c r="E15" i="12" s="1"/>
  <c r="F12" i="12"/>
  <c r="F15" i="12" s="1"/>
  <c r="G12" i="12"/>
  <c r="G15" i="12" s="1"/>
  <c r="D12" i="12"/>
  <c r="D15" i="12" s="1"/>
  <c r="D31" i="35" l="1"/>
  <c r="E27" i="19"/>
  <c r="F27" i="19"/>
  <c r="G27" i="19"/>
  <c r="H27" i="19"/>
  <c r="D27" i="19"/>
  <c r="E24" i="19"/>
  <c r="F24" i="19"/>
  <c r="G24" i="19"/>
  <c r="H24" i="19"/>
  <c r="D24" i="19"/>
  <c r="E16" i="19"/>
  <c r="F16" i="19"/>
  <c r="G16" i="19"/>
  <c r="D16" i="19"/>
  <c r="E13" i="19"/>
  <c r="F13" i="19"/>
  <c r="D13" i="19"/>
  <c r="E27" i="21"/>
  <c r="F27" i="21"/>
  <c r="G27" i="21"/>
  <c r="H27" i="21"/>
  <c r="D27" i="21"/>
  <c r="E24" i="21"/>
  <c r="F24" i="21"/>
  <c r="G24" i="21"/>
  <c r="H24" i="21"/>
  <c r="D24" i="21"/>
  <c r="E16" i="21"/>
  <c r="F16" i="21"/>
  <c r="G16" i="21"/>
  <c r="E13" i="21"/>
  <c r="F13" i="21"/>
  <c r="G13" i="21"/>
  <c r="D16" i="21"/>
  <c r="D13" i="21"/>
  <c r="E24" i="29"/>
  <c r="F24" i="29"/>
  <c r="G24" i="29"/>
  <c r="H24" i="29"/>
  <c r="E27" i="29"/>
  <c r="F27" i="29"/>
  <c r="G27" i="29"/>
  <c r="H27" i="29"/>
  <c r="D27" i="29"/>
  <c r="D24" i="29"/>
  <c r="E16" i="29"/>
  <c r="F16" i="29"/>
  <c r="G16" i="29"/>
  <c r="D16" i="29"/>
  <c r="E13" i="29"/>
  <c r="F13" i="29"/>
  <c r="D13" i="29"/>
  <c r="E27" i="23"/>
  <c r="F27" i="23"/>
  <c r="G27" i="23"/>
  <c r="H27" i="23"/>
  <c r="D27" i="23"/>
  <c r="E23" i="23"/>
  <c r="F23" i="23"/>
  <c r="G23" i="23"/>
  <c r="H23" i="23"/>
  <c r="D23" i="23"/>
  <c r="E15" i="23"/>
  <c r="F15" i="23"/>
  <c r="G15" i="23"/>
  <c r="D15" i="23"/>
  <c r="E11" i="23"/>
  <c r="F11" i="23"/>
  <c r="G11" i="23"/>
  <c r="D11" i="23"/>
  <c r="E26" i="33"/>
  <c r="F26" i="33"/>
  <c r="G26" i="33"/>
  <c r="E23" i="33"/>
  <c r="E27" i="33" s="1"/>
  <c r="F23" i="33"/>
  <c r="F27" i="33" s="1"/>
  <c r="G23" i="33"/>
  <c r="G27" i="33" s="1"/>
  <c r="D26" i="33"/>
  <c r="D23" i="33"/>
  <c r="D27" i="33" s="1"/>
  <c r="E15" i="33"/>
  <c r="G15" i="33"/>
  <c r="E11" i="33"/>
  <c r="F11" i="33"/>
  <c r="F15" i="33" s="1"/>
  <c r="G11" i="33"/>
  <c r="D15" i="33"/>
  <c r="D11" i="33"/>
  <c r="E14" i="33"/>
  <c r="F14" i="33"/>
  <c r="G14" i="33"/>
  <c r="D14" i="33"/>
  <c r="E4" i="33"/>
  <c r="F4" i="33"/>
  <c r="G4" i="33"/>
  <c r="D4" i="33"/>
  <c r="F47" i="34" l="1"/>
  <c r="F41" i="34"/>
  <c r="H26" i="34"/>
  <c r="H25" i="34"/>
  <c r="H24" i="34"/>
  <c r="H22" i="34"/>
  <c r="H21" i="34"/>
  <c r="H20" i="34"/>
  <c r="H19" i="34"/>
  <c r="H18" i="34"/>
  <c r="H17" i="34"/>
  <c r="H13" i="34"/>
  <c r="H12" i="34"/>
  <c r="H10" i="34"/>
  <c r="H9" i="34"/>
  <c r="H8" i="34"/>
  <c r="H7" i="34"/>
  <c r="H6" i="34"/>
  <c r="H3" i="34"/>
  <c r="H2" i="34"/>
  <c r="F45" i="33"/>
  <c r="F40" i="33"/>
  <c r="H26" i="33"/>
  <c r="H25" i="33"/>
  <c r="H24" i="33"/>
  <c r="H22" i="33"/>
  <c r="H23" i="33" s="1"/>
  <c r="H27" i="33" s="1"/>
  <c r="H21" i="33"/>
  <c r="H20" i="33"/>
  <c r="H19" i="33"/>
  <c r="H18" i="33"/>
  <c r="H17" i="33"/>
  <c r="H13" i="33"/>
  <c r="H12" i="33"/>
  <c r="H10" i="33"/>
  <c r="H11" i="33" s="1"/>
  <c r="H9" i="33"/>
  <c r="H8" i="33"/>
  <c r="H7" i="33"/>
  <c r="H6" i="33"/>
  <c r="H3" i="33"/>
  <c r="H2" i="33"/>
  <c r="H4" i="33" s="1"/>
  <c r="F45" i="32"/>
  <c r="F40" i="32"/>
  <c r="H3" i="32"/>
  <c r="H11" i="32" s="1"/>
  <c r="H15" i="32" s="1"/>
  <c r="H2" i="32"/>
  <c r="H23" i="32" s="1"/>
  <c r="H27" i="32" s="1"/>
  <c r="F46" i="30"/>
  <c r="F41" i="30"/>
  <c r="H17" i="30"/>
  <c r="H15" i="30"/>
  <c r="H6" i="30"/>
  <c r="H3" i="30"/>
  <c r="H2" i="30"/>
  <c r="E26" i="23"/>
  <c r="F26" i="23"/>
  <c r="G26" i="23"/>
  <c r="D26" i="23"/>
  <c r="H18" i="23"/>
  <c r="H19" i="23"/>
  <c r="H20" i="23"/>
  <c r="H21" i="23"/>
  <c r="H22" i="23"/>
  <c r="H24" i="23"/>
  <c r="H25" i="23"/>
  <c r="H17" i="23"/>
  <c r="E14" i="23"/>
  <c r="F14" i="23"/>
  <c r="G14" i="23"/>
  <c r="D14" i="23"/>
  <c r="H12" i="23"/>
  <c r="H7" i="23"/>
  <c r="H11" i="34" l="1"/>
  <c r="H23" i="34"/>
  <c r="H27" i="34" s="1"/>
  <c r="H14" i="34"/>
  <c r="H4" i="34"/>
  <c r="H4" i="30"/>
  <c r="H4" i="32"/>
  <c r="D31" i="32" s="1"/>
  <c r="H15" i="33"/>
  <c r="D31" i="33"/>
  <c r="H14" i="33"/>
  <c r="H26" i="23"/>
  <c r="F40" i="29"/>
  <c r="E22" i="29"/>
  <c r="F22" i="29"/>
  <c r="G22" i="29"/>
  <c r="D22" i="29"/>
  <c r="E11" i="29"/>
  <c r="F11" i="29"/>
  <c r="G11" i="29"/>
  <c r="D11" i="29"/>
  <c r="F46" i="29"/>
  <c r="H26" i="29"/>
  <c r="H25" i="29"/>
  <c r="H23" i="29"/>
  <c r="H21" i="29"/>
  <c r="H20" i="29"/>
  <c r="H19" i="29"/>
  <c r="H18" i="29"/>
  <c r="H15" i="29"/>
  <c r="H14" i="29"/>
  <c r="H12" i="29"/>
  <c r="H13" i="29" s="1"/>
  <c r="H16" i="29" s="1"/>
  <c r="H10" i="29"/>
  <c r="H9" i="29"/>
  <c r="H8" i="29"/>
  <c r="H7" i="29"/>
  <c r="H6" i="29"/>
  <c r="G4" i="29"/>
  <c r="F4" i="29"/>
  <c r="E4" i="29"/>
  <c r="D4" i="29"/>
  <c r="H3" i="29"/>
  <c r="H2" i="29"/>
  <c r="D31" i="34" l="1"/>
  <c r="H22" i="29"/>
  <c r="H11" i="29"/>
  <c r="H4" i="29"/>
  <c r="F45" i="21"/>
  <c r="F39" i="21"/>
  <c r="E22" i="21"/>
  <c r="F22" i="21"/>
  <c r="G22" i="21"/>
  <c r="D22" i="21"/>
  <c r="E11" i="21"/>
  <c r="F11" i="21"/>
  <c r="G11" i="21"/>
  <c r="D11" i="21"/>
  <c r="H26" i="21"/>
  <c r="H25" i="21"/>
  <c r="H23" i="21"/>
  <c r="H21" i="21"/>
  <c r="H20" i="21"/>
  <c r="H19" i="21"/>
  <c r="H18" i="21"/>
  <c r="H15" i="21"/>
  <c r="H14" i="21"/>
  <c r="H12" i="21"/>
  <c r="H13" i="21" s="1"/>
  <c r="H16" i="21" s="1"/>
  <c r="H10" i="21"/>
  <c r="H9" i="21"/>
  <c r="H8" i="21"/>
  <c r="H7" i="21"/>
  <c r="H6" i="21"/>
  <c r="G4" i="21"/>
  <c r="F4" i="21"/>
  <c r="E4" i="21"/>
  <c r="D4" i="21"/>
  <c r="H3" i="21"/>
  <c r="H2" i="21"/>
  <c r="H22" i="21" l="1"/>
  <c r="H4" i="21"/>
  <c r="H11" i="21"/>
  <c r="F41" i="19"/>
  <c r="E22" i="19"/>
  <c r="F22" i="19"/>
  <c r="G22" i="19"/>
  <c r="D22" i="19"/>
  <c r="E11" i="19"/>
  <c r="F11" i="19"/>
  <c r="G11" i="19"/>
  <c r="D11" i="19"/>
  <c r="F47" i="19"/>
  <c r="H26" i="19"/>
  <c r="H25" i="19"/>
  <c r="H23" i="19"/>
  <c r="H21" i="19"/>
  <c r="H20" i="19"/>
  <c r="H19" i="19"/>
  <c r="H18" i="19"/>
  <c r="H15" i="19"/>
  <c r="H14" i="19"/>
  <c r="H12" i="19"/>
  <c r="H13" i="19" s="1"/>
  <c r="H16" i="19" s="1"/>
  <c r="H10" i="19"/>
  <c r="H9" i="19"/>
  <c r="H8" i="19"/>
  <c r="H7" i="19"/>
  <c r="H6" i="19"/>
  <c r="G4" i="19"/>
  <c r="F4" i="19"/>
  <c r="E4" i="19"/>
  <c r="D4" i="19"/>
  <c r="H3" i="19"/>
  <c r="H2" i="19"/>
  <c r="H11" i="19" l="1"/>
  <c r="H22" i="19"/>
  <c r="H4" i="19"/>
  <c r="D11" i="18"/>
  <c r="E11" i="18"/>
  <c r="F11" i="18"/>
  <c r="G11" i="18"/>
  <c r="F46" i="18"/>
  <c r="F40" i="18"/>
  <c r="H26" i="18"/>
  <c r="H25" i="18"/>
  <c r="H23" i="18"/>
  <c r="G22" i="18"/>
  <c r="F22" i="18"/>
  <c r="E22" i="18"/>
  <c r="D22" i="18"/>
  <c r="H21" i="18"/>
  <c r="H20" i="18"/>
  <c r="H19" i="18"/>
  <c r="H18" i="18"/>
  <c r="H15" i="18"/>
  <c r="H14" i="18"/>
  <c r="H12" i="18"/>
  <c r="H13" i="18" s="1"/>
  <c r="H16" i="18" s="1"/>
  <c r="H10" i="18"/>
  <c r="H9" i="18"/>
  <c r="H8" i="18"/>
  <c r="H7" i="18"/>
  <c r="H6" i="18"/>
  <c r="G4" i="18"/>
  <c r="F4" i="18"/>
  <c r="E4" i="18"/>
  <c r="D4" i="18"/>
  <c r="H3" i="18"/>
  <c r="H2" i="18"/>
  <c r="E22" i="11"/>
  <c r="F22" i="11"/>
  <c r="G22" i="11"/>
  <c r="D22" i="11"/>
  <c r="E11" i="11"/>
  <c r="F11" i="11"/>
  <c r="G11" i="11"/>
  <c r="D11" i="11"/>
  <c r="H10" i="11"/>
  <c r="H14" i="11"/>
  <c r="H29" i="11"/>
  <c r="H25" i="11"/>
  <c r="H7" i="11"/>
  <c r="H8" i="11"/>
  <c r="H9" i="11"/>
  <c r="H12" i="11"/>
  <c r="H13" i="11" s="1"/>
  <c r="H15" i="11"/>
  <c r="H18" i="11"/>
  <c r="H19" i="11"/>
  <c r="H20" i="11"/>
  <c r="H21" i="11"/>
  <c r="H23" i="11"/>
  <c r="H22" i="18" l="1"/>
  <c r="H4" i="18"/>
  <c r="H11" i="18"/>
  <c r="H22" i="11"/>
  <c r="H11" i="11"/>
  <c r="F10" i="12"/>
  <c r="G10" i="12"/>
  <c r="F46" i="23" l="1"/>
  <c r="F41" i="23"/>
  <c r="H13" i="23"/>
  <c r="H10" i="23"/>
  <c r="H11" i="23" s="1"/>
  <c r="H15" i="23" s="1"/>
  <c r="H9" i="23"/>
  <c r="H8" i="23"/>
  <c r="H6" i="23"/>
  <c r="G4" i="23"/>
  <c r="F4" i="23"/>
  <c r="E4" i="23"/>
  <c r="D4" i="23"/>
  <c r="H3" i="23"/>
  <c r="H2" i="23"/>
  <c r="H14" i="23" l="1"/>
  <c r="H4" i="23"/>
  <c r="O30" i="16" l="1"/>
  <c r="O29" i="16"/>
  <c r="O27" i="16"/>
  <c r="N26" i="16"/>
  <c r="N31" i="16" s="1"/>
  <c r="M26" i="16"/>
  <c r="M31" i="16" s="1"/>
  <c r="L26" i="16"/>
  <c r="L31" i="16" s="1"/>
  <c r="K26" i="16"/>
  <c r="K31" i="16" s="1"/>
  <c r="J26" i="16"/>
  <c r="I26" i="16"/>
  <c r="H26" i="16"/>
  <c r="G26" i="16"/>
  <c r="F26" i="16"/>
  <c r="E26" i="16"/>
  <c r="D26" i="16"/>
  <c r="C26" i="16"/>
  <c r="O25" i="16"/>
  <c r="O24" i="16"/>
  <c r="O23" i="16"/>
  <c r="O22" i="16"/>
  <c r="O21" i="16"/>
  <c r="O17" i="16"/>
  <c r="O16" i="16"/>
  <c r="O14" i="16"/>
  <c r="N13" i="16"/>
  <c r="N18" i="16" s="1"/>
  <c r="M13" i="16"/>
  <c r="M18" i="16" s="1"/>
  <c r="L13" i="16"/>
  <c r="L18" i="16" s="1"/>
  <c r="K13" i="16"/>
  <c r="K18" i="16" s="1"/>
  <c r="J13" i="16"/>
  <c r="J18" i="16" s="1"/>
  <c r="I13" i="16"/>
  <c r="I18" i="16" s="1"/>
  <c r="H13" i="16"/>
  <c r="H18" i="16" s="1"/>
  <c r="G13" i="16"/>
  <c r="G18" i="16" s="1"/>
  <c r="F13" i="16"/>
  <c r="F18" i="16" s="1"/>
  <c r="E13" i="16"/>
  <c r="E18" i="16" s="1"/>
  <c r="D13" i="16"/>
  <c r="D18" i="16" s="1"/>
  <c r="C13" i="16"/>
  <c r="C18" i="16" s="1"/>
  <c r="O12" i="16"/>
  <c r="O11" i="16"/>
  <c r="O10" i="16"/>
  <c r="O9" i="16"/>
  <c r="N4" i="16"/>
  <c r="M4" i="16"/>
  <c r="L4" i="16"/>
  <c r="K4" i="16"/>
  <c r="J4" i="16"/>
  <c r="I4" i="16"/>
  <c r="H4" i="16"/>
  <c r="G4" i="16"/>
  <c r="F4" i="16"/>
  <c r="E4" i="16"/>
  <c r="D4" i="16"/>
  <c r="C4" i="16"/>
  <c r="O3" i="16"/>
  <c r="O2" i="16"/>
  <c r="O28" i="16" l="1"/>
  <c r="O15" i="16"/>
  <c r="O13" i="16"/>
  <c r="P22" i="16"/>
  <c r="P27" i="16"/>
  <c r="N34" i="16" s="1"/>
  <c r="P23" i="16"/>
  <c r="P29" i="16"/>
  <c r="P24" i="16"/>
  <c r="P30" i="16"/>
  <c r="O4" i="16"/>
  <c r="P21" i="16"/>
  <c r="P25" i="16"/>
  <c r="P12" i="16"/>
  <c r="P9" i="16"/>
  <c r="P10" i="16"/>
  <c r="P16" i="16"/>
  <c r="P11" i="16"/>
  <c r="P17" i="16"/>
  <c r="O26" i="16"/>
  <c r="P14" i="16"/>
  <c r="M34" i="16" s="1"/>
  <c r="P26" i="16" l="1"/>
  <c r="O31" i="16"/>
  <c r="P13" i="16"/>
  <c r="O18" i="16"/>
  <c r="P18" i="16" l="1"/>
  <c r="O34" i="16"/>
  <c r="P31" i="16"/>
  <c r="E22" i="12" l="1"/>
  <c r="F22" i="12"/>
  <c r="G22" i="12"/>
  <c r="D22" i="12"/>
  <c r="H18" i="12"/>
  <c r="H19" i="12"/>
  <c r="H20" i="12"/>
  <c r="H21" i="12"/>
  <c r="H23" i="12"/>
  <c r="H25" i="12"/>
  <c r="H26" i="12"/>
  <c r="H17" i="12"/>
  <c r="H22" i="12" l="1"/>
  <c r="F42" i="12"/>
  <c r="H7" i="12"/>
  <c r="H8" i="12"/>
  <c r="H9" i="12"/>
  <c r="H11" i="12"/>
  <c r="H13" i="12"/>
  <c r="H14" i="12"/>
  <c r="H6" i="12"/>
  <c r="E10" i="12"/>
  <c r="D10" i="12"/>
  <c r="E4" i="12"/>
  <c r="F4" i="12"/>
  <c r="G4" i="12"/>
  <c r="D4" i="12"/>
  <c r="H10" i="12" l="1"/>
  <c r="F46" i="11" l="1"/>
  <c r="F40" i="11"/>
  <c r="H26" i="11"/>
  <c r="H6" i="11"/>
  <c r="H3" i="11"/>
  <c r="H2" i="11"/>
  <c r="E4" i="11"/>
  <c r="F4" i="11"/>
  <c r="G4" i="11"/>
  <c r="D4" i="11"/>
  <c r="H4" i="11" l="1"/>
  <c r="F49" i="12"/>
  <c r="H3" i="12" l="1"/>
  <c r="H2" i="12"/>
  <c r="H12" i="12" s="1"/>
  <c r="H15" i="12" s="1"/>
  <c r="H24" i="12" l="1"/>
  <c r="H4" i="12"/>
</calcChain>
</file>

<file path=xl/sharedStrings.xml><?xml version="1.0" encoding="utf-8"?>
<sst xmlns="http://schemas.openxmlformats.org/spreadsheetml/2006/main" count="696" uniqueCount="74">
  <si>
    <t>City of New Braunfels</t>
  </si>
  <si>
    <t>Comal County</t>
  </si>
  <si>
    <t>Humane Society</t>
  </si>
  <si>
    <t>Marion</t>
  </si>
  <si>
    <t>TOTAL</t>
  </si>
  <si>
    <t>Cats IN</t>
  </si>
  <si>
    <t>Dogs IN</t>
  </si>
  <si>
    <t>Total</t>
  </si>
  <si>
    <t>CAT</t>
  </si>
  <si>
    <t>Adopted</t>
  </si>
  <si>
    <t>Redeemed</t>
  </si>
  <si>
    <t>Transferred</t>
  </si>
  <si>
    <t>Euthanized</t>
  </si>
  <si>
    <t>Died in Care</t>
  </si>
  <si>
    <t>Total Live Outcome</t>
  </si>
  <si>
    <t>Live Release Rate</t>
  </si>
  <si>
    <t>DOG</t>
  </si>
  <si>
    <t>Other</t>
  </si>
  <si>
    <t>Wildlife, Farm, etc</t>
  </si>
  <si>
    <t>Euthanasia Outcomes</t>
  </si>
  <si>
    <t>Reason</t>
  </si>
  <si>
    <t>Cat</t>
  </si>
  <si>
    <t>Aggression</t>
  </si>
  <si>
    <t>Behavior Deteriorating</t>
  </si>
  <si>
    <t>Biting</t>
  </si>
  <si>
    <t>Feral</t>
  </si>
  <si>
    <t>Requested</t>
  </si>
  <si>
    <t>Sick/Injured</t>
  </si>
  <si>
    <t>Dog</t>
  </si>
  <si>
    <t>Live Outcome</t>
  </si>
  <si>
    <t>TNR/WC</t>
  </si>
  <si>
    <t>Adopted Off Site</t>
  </si>
  <si>
    <t>End of Life Services</t>
  </si>
  <si>
    <t>Live Outcome Rate</t>
  </si>
  <si>
    <t>Life Outcome Rate</t>
  </si>
  <si>
    <t xml:space="preserve">Cat </t>
  </si>
  <si>
    <t>Adopted Offsite</t>
  </si>
  <si>
    <t>Jan</t>
  </si>
  <si>
    <t>Feb</t>
  </si>
  <si>
    <t>March</t>
  </si>
  <si>
    <t>April</t>
  </si>
  <si>
    <t>May</t>
  </si>
  <si>
    <t>June</t>
  </si>
  <si>
    <t>July</t>
  </si>
  <si>
    <t>Aug</t>
  </si>
  <si>
    <t>Sept</t>
  </si>
  <si>
    <t>Oct</t>
  </si>
  <si>
    <t>Nov</t>
  </si>
  <si>
    <t>Dec</t>
  </si>
  <si>
    <t>Totals</t>
  </si>
  <si>
    <t>Other, Farm, Wildlife, etc</t>
  </si>
  <si>
    <t>DOGS OUT</t>
  </si>
  <si>
    <t>%</t>
  </si>
  <si>
    <t>Total Dogs Out</t>
  </si>
  <si>
    <t>CATS OUT</t>
  </si>
  <si>
    <t>Dogs</t>
  </si>
  <si>
    <t>Cats</t>
  </si>
  <si>
    <t>Feral, unable to house</t>
  </si>
  <si>
    <t>Feral, unable to treat</t>
  </si>
  <si>
    <t>End of Life</t>
  </si>
  <si>
    <t>Live Release</t>
  </si>
  <si>
    <t>Feral, Unable to House</t>
  </si>
  <si>
    <t>Feral, Unable to treat</t>
  </si>
  <si>
    <t>Feral - unable to treat</t>
  </si>
  <si>
    <t>Rabies Risk</t>
  </si>
  <si>
    <t>Too Young</t>
  </si>
  <si>
    <t>Feral - Unable to House</t>
  </si>
  <si>
    <t>Feral - Unable to Treat</t>
  </si>
  <si>
    <t>Euth Rate</t>
  </si>
  <si>
    <t>Live Outcomes</t>
  </si>
  <si>
    <t>Euthanasia Rate</t>
  </si>
  <si>
    <t>100% - Euthanasia Rate</t>
  </si>
  <si>
    <t>Possible Rabies Exp</t>
  </si>
  <si>
    <t>Rabies Exposure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</si>
</sst>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54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2" borderId="2" xfId="0" applyFill="1" applyBorder="1"/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0" xfId="0" applyFill="1" applyBorder="1"/>
    <xf numFmtId="0" fontId="0" fillId="0" borderId="0" xfId="0" applyBorder="1"/>
    <xf numFmtId="0" fontId="0" fillId="2" borderId="0" xfId="0" applyFill="1" applyBorder="1"/>
    <xf numFmtId="0" fontId="0" fillId="2" borderId="5" xfId="0" applyFill="1" applyBorder="1" applyAlignment="1"/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3" borderId="1" xfId="0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9" fontId="0" fillId="0" borderId="1" xfId="0" applyNumberFormat="1" applyBorder="1" applyAlignment="1">
      <alignment horizontal="center" vertical="center"/>
    </xf>
    <xf numFmtId="0" fontId="0" fillId="2" borderId="3" xfId="0" applyFill="1" applyBorder="1"/>
    <xf numFmtId="0" fontId="0" fillId="2" borderId="3" xfId="0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1" fillId="0" borderId="1" xfId="0" applyFont="1" applyBorder="1"/>
    <xf numFmtId="0" fontId="0" fillId="0" borderId="1" xfId="0" applyBorder="1" applyAlignment="1">
      <alignment horizontal="center" vertical="center"/>
    </xf>
    <xf numFmtId="0" fontId="0" fillId="0" borderId="3" xfId="0" applyBorder="1" applyAlignment="1"/>
    <xf numFmtId="0" fontId="0" fillId="0" borderId="8" xfId="0" applyBorder="1" applyAlignment="1"/>
    <xf numFmtId="0" fontId="0" fillId="0" borderId="4" xfId="0" applyBorder="1" applyAlignment="1"/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9" xfId="0" applyFill="1" applyBorder="1"/>
    <xf numFmtId="0" fontId="0" fillId="2" borderId="6" xfId="0" applyFill="1" applyBorder="1"/>
    <xf numFmtId="0" fontId="1" fillId="0" borderId="1" xfId="0" applyFont="1" applyBorder="1" applyAlignment="1">
      <alignment horizontal="center"/>
    </xf>
    <xf numFmtId="0" fontId="1" fillId="2" borderId="0" xfId="0" applyFont="1" applyFill="1" applyBorder="1"/>
    <xf numFmtId="0" fontId="1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left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7" xfId="0" applyFill="1" applyBorder="1"/>
    <xf numFmtId="0" fontId="0" fillId="3" borderId="0" xfId="0" applyFill="1" applyBorder="1" applyAlignment="1">
      <alignment horizontal="left"/>
    </xf>
    <xf numFmtId="0" fontId="0" fillId="3" borderId="0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9" fontId="0" fillId="0" borderId="1" xfId="0" applyNumberFormat="1" applyBorder="1"/>
    <xf numFmtId="0" fontId="2" fillId="2" borderId="1" xfId="0" applyFont="1" applyFill="1" applyBorder="1"/>
    <xf numFmtId="0" fontId="2" fillId="0" borderId="1" xfId="0" applyFont="1" applyBorder="1" applyAlignment="1">
      <alignment horizontal="center" vertical="center"/>
    </xf>
    <xf numFmtId="9" fontId="1" fillId="0" borderId="1" xfId="0" applyNumberFormat="1" applyFont="1" applyBorder="1"/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9" fontId="2" fillId="0" borderId="1" xfId="0" applyNumberFormat="1" applyFont="1" applyBorder="1"/>
    <xf numFmtId="0" fontId="0" fillId="0" borderId="0" xfId="0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/>
    <xf numFmtId="0" fontId="0" fillId="0" borderId="8" xfId="0" applyBorder="1" applyAlignment="1"/>
    <xf numFmtId="0" fontId="0" fillId="0" borderId="4" xfId="0" applyBorder="1" applyAlignment="1"/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2" xfId="0" applyFont="1" applyFill="1" applyBorder="1"/>
    <xf numFmtId="0" fontId="1" fillId="0" borderId="0" xfId="0" applyFont="1"/>
    <xf numFmtId="0" fontId="1" fillId="2" borderId="1" xfId="0" applyFont="1" applyFill="1" applyBorder="1"/>
    <xf numFmtId="0" fontId="0" fillId="0" borderId="1" xfId="0" applyBorder="1" applyAlignment="1">
      <alignment horizontal="center" vertical="center"/>
    </xf>
    <xf numFmtId="0" fontId="0" fillId="0" borderId="3" xfId="0" applyBorder="1" applyAlignment="1"/>
    <xf numFmtId="0" fontId="0" fillId="0" borderId="8" xfId="0" applyBorder="1" applyAlignment="1"/>
    <xf numFmtId="0" fontId="0" fillId="0" borderId="4" xfId="0" applyBorder="1" applyAlignment="1"/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1" fillId="3" borderId="0" xfId="0" applyFont="1" applyFill="1" applyBorder="1"/>
    <xf numFmtId="0" fontId="1" fillId="0" borderId="0" xfId="0" applyFont="1" applyBorder="1"/>
    <xf numFmtId="0" fontId="1" fillId="0" borderId="1" xfId="0" applyFont="1" applyBorder="1" applyAlignment="1">
      <alignment horizontal="left" vertical="center"/>
    </xf>
    <xf numFmtId="9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/>
    <xf numFmtId="0" fontId="0" fillId="0" borderId="8" xfId="0" applyBorder="1" applyAlignment="1"/>
    <xf numFmtId="0" fontId="0" fillId="0" borderId="4" xfId="0" applyBorder="1" applyAlignment="1"/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3" borderId="1" xfId="0" applyFont="1" applyFill="1" applyBorder="1" applyAlignment="1">
      <alignment horizontal="left" vertical="center"/>
    </xf>
    <xf numFmtId="0" fontId="0" fillId="0" borderId="1" xfId="0" applyFont="1" applyBorder="1"/>
    <xf numFmtId="0" fontId="0" fillId="0" borderId="3" xfId="0" applyBorder="1"/>
    <xf numFmtId="0" fontId="0" fillId="0" borderId="4" xfId="0" applyFont="1" applyBorder="1"/>
    <xf numFmtId="0" fontId="1" fillId="0" borderId="4" xfId="0" applyFont="1" applyBorder="1"/>
    <xf numFmtId="0" fontId="0" fillId="0" borderId="4" xfId="0" applyBorder="1"/>
    <xf numFmtId="0" fontId="0" fillId="0" borderId="1" xfId="0" applyBorder="1" applyAlignment="1">
      <alignment horizontal="center" vertical="center"/>
    </xf>
    <xf numFmtId="0" fontId="0" fillId="0" borderId="3" xfId="0" applyBorder="1" applyAlignment="1"/>
    <xf numFmtId="0" fontId="0" fillId="0" borderId="8" xfId="0" applyBorder="1" applyAlignment="1"/>
    <xf numFmtId="0" fontId="0" fillId="0" borderId="4" xfId="0" applyBorder="1" applyAlignment="1"/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/>
    <xf numFmtId="0" fontId="0" fillId="0" borderId="8" xfId="0" applyBorder="1" applyAlignment="1"/>
    <xf numFmtId="0" fontId="0" fillId="0" borderId="4" xfId="0" applyBorder="1" applyAlignment="1"/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9" fontId="0" fillId="2" borderId="1" xfId="0" applyNumberFormat="1" applyFill="1" applyBorder="1" applyAlignment="1">
      <alignment horizontal="center" vertical="center"/>
    </xf>
    <xf numFmtId="9" fontId="0" fillId="0" borderId="0" xfId="0" applyNumberFormat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9" fontId="0" fillId="2" borderId="1" xfId="0" applyNumberFormat="1" applyFill="1" applyBorder="1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/>
    <xf numFmtId="0" fontId="0" fillId="0" borderId="8" xfId="0" applyBorder="1" applyAlignment="1"/>
    <xf numFmtId="0" fontId="0" fillId="0" borderId="4" xfId="0" applyBorder="1" applyAlignme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9" fontId="0" fillId="3" borderId="1" xfId="0" applyNumberFormat="1" applyFill="1" applyBorder="1" applyAlignment="1">
      <alignment horizontal="center" vertical="center"/>
    </xf>
    <xf numFmtId="0" fontId="0" fillId="0" borderId="1" xfId="0" applyBorder="1" applyAlignment="1"/>
    <xf numFmtId="0" fontId="0" fillId="0" borderId="1" xfId="0" applyBorder="1" applyAlignment="1">
      <alignment horizontal="center" vertical="center"/>
    </xf>
    <xf numFmtId="0" fontId="0" fillId="0" borderId="3" xfId="0" applyBorder="1" applyAlignment="1"/>
    <xf numFmtId="0" fontId="0" fillId="0" borderId="8" xfId="0" applyBorder="1" applyAlignment="1"/>
    <xf numFmtId="0" fontId="0" fillId="0" borderId="4" xfId="0" applyBorder="1" applyAlignment="1"/>
    <xf numFmtId="9" fontId="0" fillId="0" borderId="3" xfId="0" applyNumberFormat="1" applyBorder="1" applyAlignment="1">
      <alignment horizontal="center" vertical="center"/>
    </xf>
    <xf numFmtId="9" fontId="0" fillId="0" borderId="8" xfId="0" applyNumberFormat="1" applyBorder="1" applyAlignment="1">
      <alignment horizontal="center" vertical="center"/>
    </xf>
    <xf numFmtId="9" fontId="0" fillId="0" borderId="4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/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2" xfId="0" applyFont="1" applyBorder="1" applyAlignment="1"/>
    <xf numFmtId="0" fontId="0" fillId="0" borderId="2" xfId="0" applyBorder="1" applyAlignment="1"/>
    <xf numFmtId="0" fontId="0" fillId="0" borderId="7" xfId="0" applyBorder="1" applyAlignment="1"/>
    <xf numFmtId="9" fontId="1" fillId="0" borderId="3" xfId="0" applyNumberFormat="1" applyFont="1" applyBorder="1" applyAlignment="1">
      <alignment horizontal="center" vertical="center"/>
    </xf>
    <xf numFmtId="9" fontId="1" fillId="0" borderId="8" xfId="0" applyNumberFormat="1" applyFont="1" applyBorder="1" applyAlignment="1">
      <alignment horizontal="center" vertical="center"/>
    </xf>
    <xf numFmtId="9" fontId="1" fillId="0" borderId="4" xfId="0" applyNumberFormat="1" applyFont="1" applyBorder="1" applyAlignment="1">
      <alignment horizontal="center" vertical="center"/>
    </xf>
    <xf numFmtId="0" fontId="0" fillId="0" borderId="1" xfId="0" applyFont="1" applyBorder="1" applyAlignment="1"/>
    <xf numFmtId="0" fontId="0" fillId="0" borderId="3" xfId="0" applyFont="1" applyBorder="1" applyAlignment="1"/>
    <xf numFmtId="0" fontId="0" fillId="0" borderId="0" xfId="0" applyBorder="1" applyAlignment="1"/>
    <xf numFmtId="9" fontId="0" fillId="0" borderId="3" xfId="0" applyNumberFormat="1" applyBorder="1" applyAlignment="1">
      <alignment horizontal="center"/>
    </xf>
    <xf numFmtId="9" fontId="0" fillId="0" borderId="4" xfId="0" applyNumberForma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9"/>
  <sheetViews>
    <sheetView view="pageLayout" topLeftCell="A7" zoomScaleNormal="100" workbookViewId="0">
      <selection activeCell="D31" sqref="D31:H31"/>
    </sheetView>
  </sheetViews>
  <sheetFormatPr defaultColWidth="9.140625" defaultRowHeight="15" x14ac:dyDescent="0.25"/>
  <cols>
    <col min="1" max="1" width="9.85546875" style="11" customWidth="1"/>
    <col min="2" max="2" width="18.42578125" style="25" customWidth="1"/>
    <col min="3" max="3" width="4.85546875" style="11" customWidth="1"/>
    <col min="4" max="4" width="10.140625" style="26" customWidth="1"/>
    <col min="5" max="5" width="10.140625" style="27" customWidth="1"/>
    <col min="6" max="8" width="10.140625" style="26" customWidth="1"/>
    <col min="9" max="9" width="10.140625" style="11" customWidth="1"/>
    <col min="10" max="15" width="9.7109375" style="11" customWidth="1"/>
    <col min="16" max="16" width="3.140625" style="11" customWidth="1"/>
    <col min="17" max="17" width="6.140625" style="11" bestFit="1" customWidth="1"/>
    <col min="18" max="18" width="7.85546875" style="11" customWidth="1"/>
    <col min="19" max="16384" width="9.140625" style="11"/>
  </cols>
  <sheetData>
    <row r="1" spans="1:9" s="6" customFormat="1" ht="45" x14ac:dyDescent="0.25">
      <c r="A1" s="140"/>
      <c r="B1" s="140"/>
      <c r="C1" s="1"/>
      <c r="D1" s="2" t="s">
        <v>0</v>
      </c>
      <c r="E1" s="3" t="s">
        <v>1</v>
      </c>
      <c r="F1" s="2" t="s">
        <v>2</v>
      </c>
      <c r="G1" s="2" t="s">
        <v>3</v>
      </c>
      <c r="H1" s="4" t="s">
        <v>4</v>
      </c>
      <c r="I1" s="5"/>
    </row>
    <row r="2" spans="1:9" x14ac:dyDescent="0.25">
      <c r="A2" s="135" t="s">
        <v>6</v>
      </c>
      <c r="B2" s="135"/>
      <c r="C2" s="7"/>
      <c r="D2" s="8">
        <v>58</v>
      </c>
      <c r="E2" s="9">
        <v>32</v>
      </c>
      <c r="F2" s="8">
        <v>42</v>
      </c>
      <c r="G2" s="8">
        <v>2</v>
      </c>
      <c r="H2" s="8">
        <f>SUM(D2:G2)</f>
        <v>134</v>
      </c>
      <c r="I2" s="10"/>
    </row>
    <row r="3" spans="1:9" x14ac:dyDescent="0.25">
      <c r="A3" s="135" t="s">
        <v>5</v>
      </c>
      <c r="B3" s="135"/>
      <c r="C3" s="12"/>
      <c r="D3" s="8">
        <v>72</v>
      </c>
      <c r="E3" s="9">
        <v>36</v>
      </c>
      <c r="F3" s="8">
        <v>24</v>
      </c>
      <c r="G3" s="8">
        <v>1</v>
      </c>
      <c r="H3" s="8">
        <f>SUM(D3:G3)</f>
        <v>133</v>
      </c>
      <c r="I3" s="10"/>
    </row>
    <row r="4" spans="1:9" x14ac:dyDescent="0.25">
      <c r="A4" s="141" t="s">
        <v>7</v>
      </c>
      <c r="B4" s="142"/>
      <c r="C4" s="12"/>
      <c r="D4" s="8">
        <f>SUM(D2:D3)</f>
        <v>130</v>
      </c>
      <c r="E4" s="34">
        <f t="shared" ref="E4:G4" si="0">SUM(E2:E3)</f>
        <v>68</v>
      </c>
      <c r="F4" s="34">
        <f t="shared" si="0"/>
        <v>66</v>
      </c>
      <c r="G4" s="34">
        <f t="shared" si="0"/>
        <v>3</v>
      </c>
      <c r="H4" s="8">
        <f>SUM(H2:H3)</f>
        <v>267</v>
      </c>
      <c r="I4" s="10"/>
    </row>
    <row r="5" spans="1:9" x14ac:dyDescent="0.25">
      <c r="A5" s="13"/>
      <c r="B5" s="14"/>
      <c r="C5" s="12"/>
      <c r="D5" s="15"/>
      <c r="E5" s="15"/>
      <c r="F5" s="15"/>
      <c r="G5" s="15"/>
      <c r="H5" s="16"/>
      <c r="I5" s="10"/>
    </row>
    <row r="6" spans="1:9" x14ac:dyDescent="0.25">
      <c r="A6" s="137" t="s">
        <v>16</v>
      </c>
      <c r="B6" s="17" t="s">
        <v>9</v>
      </c>
      <c r="C6" s="12"/>
      <c r="D6" s="8">
        <v>33</v>
      </c>
      <c r="E6" s="9">
        <v>13</v>
      </c>
      <c r="F6" s="8">
        <v>19</v>
      </c>
      <c r="G6" s="8">
        <v>2</v>
      </c>
      <c r="H6" s="8">
        <f>SUM(D6:G6)</f>
        <v>67</v>
      </c>
      <c r="I6" s="10"/>
    </row>
    <row r="7" spans="1:9" x14ac:dyDescent="0.25">
      <c r="A7" s="138"/>
      <c r="B7" s="17" t="s">
        <v>31</v>
      </c>
      <c r="C7" s="12"/>
      <c r="D7" s="34">
        <v>1</v>
      </c>
      <c r="E7" s="9">
        <v>0</v>
      </c>
      <c r="F7" s="34">
        <v>0</v>
      </c>
      <c r="G7" s="34">
        <v>0</v>
      </c>
      <c r="H7" s="34">
        <f t="shared" ref="H7:H14" si="1">SUM(D7:G7)</f>
        <v>1</v>
      </c>
      <c r="I7" s="10"/>
    </row>
    <row r="8" spans="1:9" x14ac:dyDescent="0.25">
      <c r="A8" s="138"/>
      <c r="B8" s="17" t="s">
        <v>10</v>
      </c>
      <c r="C8" s="12"/>
      <c r="D8" s="34">
        <v>27</v>
      </c>
      <c r="E8" s="9">
        <v>8</v>
      </c>
      <c r="F8" s="34">
        <v>3</v>
      </c>
      <c r="G8" s="34">
        <v>1</v>
      </c>
      <c r="H8" s="34">
        <f t="shared" si="1"/>
        <v>39</v>
      </c>
      <c r="I8" s="10"/>
    </row>
    <row r="9" spans="1:9" x14ac:dyDescent="0.25">
      <c r="A9" s="138"/>
      <c r="B9" s="18" t="s">
        <v>11</v>
      </c>
      <c r="C9" s="12"/>
      <c r="D9" s="34">
        <v>10</v>
      </c>
      <c r="E9" s="9">
        <v>5</v>
      </c>
      <c r="F9" s="34">
        <v>6</v>
      </c>
      <c r="G9" s="34">
        <v>0</v>
      </c>
      <c r="H9" s="34">
        <f t="shared" si="1"/>
        <v>21</v>
      </c>
      <c r="I9" s="10"/>
    </row>
    <row r="10" spans="1:9" x14ac:dyDescent="0.25">
      <c r="A10" s="138"/>
      <c r="B10" s="33" t="s">
        <v>29</v>
      </c>
      <c r="C10" s="12"/>
      <c r="D10" s="34">
        <f>D9+D8+D7+D6</f>
        <v>71</v>
      </c>
      <c r="E10" s="34">
        <f t="shared" ref="E10:G10" si="2">E9+E8+E7+E6</f>
        <v>26</v>
      </c>
      <c r="F10" s="67">
        <f t="shared" si="2"/>
        <v>28</v>
      </c>
      <c r="G10" s="67">
        <f t="shared" si="2"/>
        <v>3</v>
      </c>
      <c r="H10" s="34">
        <f t="shared" si="1"/>
        <v>128</v>
      </c>
      <c r="I10" s="10"/>
    </row>
    <row r="11" spans="1:9" x14ac:dyDescent="0.25">
      <c r="A11" s="138"/>
      <c r="B11" s="18" t="s">
        <v>12</v>
      </c>
      <c r="C11" s="12"/>
      <c r="D11" s="34">
        <v>2</v>
      </c>
      <c r="E11" s="9">
        <v>2</v>
      </c>
      <c r="F11" s="34">
        <v>10</v>
      </c>
      <c r="G11" s="34">
        <v>1</v>
      </c>
      <c r="H11" s="34">
        <f t="shared" si="1"/>
        <v>15</v>
      </c>
      <c r="I11" s="10"/>
    </row>
    <row r="12" spans="1:9" x14ac:dyDescent="0.25">
      <c r="A12" s="138"/>
      <c r="B12" s="18" t="s">
        <v>70</v>
      </c>
      <c r="C12" s="12"/>
      <c r="D12" s="21">
        <f>D11/D2</f>
        <v>3.4482758620689655E-2</v>
      </c>
      <c r="E12" s="21">
        <f t="shared" ref="E12:G12" si="3">E11/E2</f>
        <v>6.25E-2</v>
      </c>
      <c r="F12" s="21">
        <f t="shared" si="3"/>
        <v>0.23809523809523808</v>
      </c>
      <c r="G12" s="21">
        <f t="shared" si="3"/>
        <v>0.5</v>
      </c>
      <c r="H12" s="21">
        <f>H11/H2</f>
        <v>0.11194029850746269</v>
      </c>
      <c r="I12" s="10"/>
    </row>
    <row r="13" spans="1:9" x14ac:dyDescent="0.25">
      <c r="A13" s="138"/>
      <c r="B13" s="18" t="s">
        <v>13</v>
      </c>
      <c r="C13" s="12"/>
      <c r="D13" s="8">
        <v>0</v>
      </c>
      <c r="E13" s="9">
        <v>0</v>
      </c>
      <c r="F13" s="8">
        <v>1</v>
      </c>
      <c r="G13" s="8">
        <v>0</v>
      </c>
      <c r="H13" s="34">
        <f t="shared" si="1"/>
        <v>1</v>
      </c>
      <c r="I13" s="10"/>
    </row>
    <row r="14" spans="1:9" x14ac:dyDescent="0.25">
      <c r="A14" s="138"/>
      <c r="B14" s="18" t="s">
        <v>32</v>
      </c>
      <c r="C14" s="12"/>
      <c r="D14" s="8">
        <v>0</v>
      </c>
      <c r="E14" s="9">
        <v>0</v>
      </c>
      <c r="F14" s="8">
        <v>5</v>
      </c>
      <c r="G14" s="8">
        <v>0</v>
      </c>
      <c r="H14" s="34">
        <f t="shared" si="1"/>
        <v>5</v>
      </c>
      <c r="I14" s="10"/>
    </row>
    <row r="15" spans="1:9" s="83" customFormat="1" x14ac:dyDescent="0.25">
      <c r="A15" s="139"/>
      <c r="B15" s="84" t="s">
        <v>33</v>
      </c>
      <c r="C15" s="41"/>
      <c r="D15" s="85">
        <f>100%-D12</f>
        <v>0.96551724137931039</v>
      </c>
      <c r="E15" s="85">
        <f t="shared" ref="E15:H15" si="4">100%-E12</f>
        <v>0.9375</v>
      </c>
      <c r="F15" s="85">
        <f t="shared" si="4"/>
        <v>0.76190476190476186</v>
      </c>
      <c r="G15" s="85">
        <f t="shared" si="4"/>
        <v>0.5</v>
      </c>
      <c r="H15" s="85">
        <f t="shared" si="4"/>
        <v>0.88805970149253732</v>
      </c>
      <c r="I15" s="82"/>
    </row>
    <row r="16" spans="1:9" x14ac:dyDescent="0.25">
      <c r="A16" s="22"/>
      <c r="B16" s="14"/>
      <c r="C16" s="12"/>
      <c r="D16" s="15"/>
      <c r="E16" s="15"/>
      <c r="F16" s="15"/>
      <c r="G16" s="15"/>
      <c r="H16" s="16"/>
      <c r="I16" s="10"/>
    </row>
    <row r="17" spans="1:9" x14ac:dyDescent="0.25">
      <c r="A17" s="137" t="s">
        <v>8</v>
      </c>
      <c r="B17" s="17" t="s">
        <v>9</v>
      </c>
      <c r="C17" s="12"/>
      <c r="D17" s="8">
        <v>26</v>
      </c>
      <c r="E17" s="9">
        <v>13</v>
      </c>
      <c r="F17" s="8">
        <v>17</v>
      </c>
      <c r="G17" s="8">
        <v>1</v>
      </c>
      <c r="H17" s="8">
        <f>SUM(D17:G17)</f>
        <v>57</v>
      </c>
      <c r="I17" s="10"/>
    </row>
    <row r="18" spans="1:9" x14ac:dyDescent="0.25">
      <c r="A18" s="138"/>
      <c r="B18" s="17" t="s">
        <v>31</v>
      </c>
      <c r="C18" s="12"/>
      <c r="D18" s="8">
        <v>1</v>
      </c>
      <c r="E18" s="9">
        <v>3</v>
      </c>
      <c r="F18" s="8">
        <v>2</v>
      </c>
      <c r="G18" s="8">
        <v>0</v>
      </c>
      <c r="H18" s="34">
        <f t="shared" ref="H18:H26" si="5">SUM(D18:G18)</f>
        <v>6</v>
      </c>
      <c r="I18" s="10"/>
    </row>
    <row r="19" spans="1:9" x14ac:dyDescent="0.25">
      <c r="A19" s="138"/>
      <c r="B19" s="17" t="s">
        <v>10</v>
      </c>
      <c r="C19" s="12"/>
      <c r="D19" s="8">
        <v>9</v>
      </c>
      <c r="E19" s="9">
        <v>0</v>
      </c>
      <c r="F19" s="8">
        <v>2</v>
      </c>
      <c r="G19" s="8">
        <v>0</v>
      </c>
      <c r="H19" s="34">
        <f t="shared" si="5"/>
        <v>11</v>
      </c>
      <c r="I19" s="10"/>
    </row>
    <row r="20" spans="1:9" x14ac:dyDescent="0.25">
      <c r="A20" s="138"/>
      <c r="B20" s="18" t="s">
        <v>11</v>
      </c>
      <c r="C20" s="12"/>
      <c r="D20" s="34">
        <v>2</v>
      </c>
      <c r="E20" s="9">
        <v>0</v>
      </c>
      <c r="F20" s="34">
        <v>2</v>
      </c>
      <c r="G20" s="34">
        <v>0</v>
      </c>
      <c r="H20" s="34">
        <f t="shared" si="5"/>
        <v>4</v>
      </c>
      <c r="I20" s="10"/>
    </row>
    <row r="21" spans="1:9" x14ac:dyDescent="0.25">
      <c r="A21" s="138"/>
      <c r="B21" s="18" t="s">
        <v>30</v>
      </c>
      <c r="C21" s="12"/>
      <c r="D21" s="34">
        <v>28</v>
      </c>
      <c r="E21" s="9">
        <v>26</v>
      </c>
      <c r="F21" s="34">
        <v>5</v>
      </c>
      <c r="G21" s="34">
        <v>0</v>
      </c>
      <c r="H21" s="34">
        <f t="shared" si="5"/>
        <v>59</v>
      </c>
      <c r="I21" s="10"/>
    </row>
    <row r="22" spans="1:9" x14ac:dyDescent="0.25">
      <c r="A22" s="138"/>
      <c r="B22" s="33" t="s">
        <v>29</v>
      </c>
      <c r="C22" s="12"/>
      <c r="D22" s="34">
        <f>SUM(D17:D21)</f>
        <v>66</v>
      </c>
      <c r="E22" s="34">
        <f t="shared" ref="E22:H22" si="6">SUM(E17:E21)</f>
        <v>42</v>
      </c>
      <c r="F22" s="34">
        <f t="shared" si="6"/>
        <v>28</v>
      </c>
      <c r="G22" s="34">
        <f t="shared" si="6"/>
        <v>1</v>
      </c>
      <c r="H22" s="34">
        <f t="shared" si="6"/>
        <v>137</v>
      </c>
      <c r="I22" s="10"/>
    </row>
    <row r="23" spans="1:9" x14ac:dyDescent="0.25">
      <c r="A23" s="138"/>
      <c r="B23" s="18" t="s">
        <v>12</v>
      </c>
      <c r="C23" s="12"/>
      <c r="D23" s="34">
        <v>5</v>
      </c>
      <c r="E23" s="9">
        <v>7</v>
      </c>
      <c r="F23" s="34">
        <v>6</v>
      </c>
      <c r="G23" s="34">
        <v>0</v>
      </c>
      <c r="H23" s="34">
        <f t="shared" si="5"/>
        <v>18</v>
      </c>
      <c r="I23" s="10"/>
    </row>
    <row r="24" spans="1:9" x14ac:dyDescent="0.25">
      <c r="A24" s="138"/>
      <c r="B24" s="18" t="s">
        <v>70</v>
      </c>
      <c r="C24" s="12"/>
      <c r="D24" s="21">
        <f>D23/D3</f>
        <v>6.9444444444444448E-2</v>
      </c>
      <c r="E24" s="21">
        <f>E23/E3</f>
        <v>0.19444444444444445</v>
      </c>
      <c r="F24" s="21">
        <f>F23/F3</f>
        <v>0.25</v>
      </c>
      <c r="G24" s="21">
        <f>G23/G3</f>
        <v>0</v>
      </c>
      <c r="H24" s="21">
        <f>H23/H3</f>
        <v>0.13533834586466165</v>
      </c>
      <c r="I24" s="10"/>
    </row>
    <row r="25" spans="1:9" x14ac:dyDescent="0.25">
      <c r="A25" s="138"/>
      <c r="B25" s="18" t="s">
        <v>13</v>
      </c>
      <c r="C25" s="12"/>
      <c r="D25" s="8">
        <v>1</v>
      </c>
      <c r="E25" s="9">
        <v>3</v>
      </c>
      <c r="F25" s="8">
        <v>1</v>
      </c>
      <c r="G25" s="8">
        <v>0</v>
      </c>
      <c r="H25" s="34">
        <f t="shared" si="5"/>
        <v>5</v>
      </c>
      <c r="I25" s="10"/>
    </row>
    <row r="26" spans="1:9" x14ac:dyDescent="0.25">
      <c r="A26" s="138"/>
      <c r="B26" s="18" t="s">
        <v>32</v>
      </c>
      <c r="C26" s="12"/>
      <c r="D26" s="8">
        <v>0</v>
      </c>
      <c r="E26" s="9">
        <v>0</v>
      </c>
      <c r="F26" s="8">
        <v>1</v>
      </c>
      <c r="G26" s="8">
        <v>0</v>
      </c>
      <c r="H26" s="34">
        <f t="shared" si="5"/>
        <v>1</v>
      </c>
      <c r="I26" s="10"/>
    </row>
    <row r="27" spans="1:9" s="83" customFormat="1" x14ac:dyDescent="0.25">
      <c r="A27" s="139"/>
      <c r="B27" s="113" t="s">
        <v>34</v>
      </c>
      <c r="C27" s="41"/>
      <c r="D27" s="85">
        <f>100%-D24</f>
        <v>0.93055555555555558</v>
      </c>
      <c r="E27" s="85">
        <f t="shared" ref="E27:H27" si="7">100%-E24</f>
        <v>0.80555555555555558</v>
      </c>
      <c r="F27" s="85">
        <f t="shared" si="7"/>
        <v>0.75</v>
      </c>
      <c r="G27" s="85">
        <f t="shared" si="7"/>
        <v>1</v>
      </c>
      <c r="H27" s="85">
        <f t="shared" si="7"/>
        <v>0.86466165413533835</v>
      </c>
      <c r="I27" s="82"/>
    </row>
    <row r="28" spans="1:9" x14ac:dyDescent="0.25">
      <c r="A28" s="22"/>
      <c r="B28" s="14"/>
      <c r="C28" s="12"/>
      <c r="D28" s="15"/>
      <c r="E28" s="15"/>
      <c r="F28" s="15"/>
      <c r="G28" s="15"/>
      <c r="H28" s="16"/>
      <c r="I28" s="10"/>
    </row>
    <row r="29" spans="1:9" x14ac:dyDescent="0.25">
      <c r="A29" s="8" t="s">
        <v>17</v>
      </c>
      <c r="B29" s="18" t="s">
        <v>18</v>
      </c>
      <c r="C29" s="12"/>
      <c r="D29" s="8">
        <v>0</v>
      </c>
      <c r="E29" s="9">
        <v>0</v>
      </c>
      <c r="F29" s="8">
        <v>0</v>
      </c>
      <c r="G29" s="8">
        <v>0</v>
      </c>
      <c r="H29" s="8">
        <v>0</v>
      </c>
      <c r="I29" s="10"/>
    </row>
    <row r="30" spans="1:9" x14ac:dyDescent="0.25">
      <c r="A30" s="23"/>
      <c r="B30" s="14"/>
      <c r="C30" s="12"/>
      <c r="D30" s="15"/>
      <c r="E30" s="15"/>
      <c r="F30" s="15"/>
      <c r="G30" s="15"/>
      <c r="H30" s="16"/>
      <c r="I30" s="10"/>
    </row>
    <row r="31" spans="1:9" x14ac:dyDescent="0.25">
      <c r="A31" s="24" t="s">
        <v>4</v>
      </c>
      <c r="B31" s="19" t="s">
        <v>15</v>
      </c>
      <c r="C31" s="12"/>
      <c r="D31" s="132">
        <f>(H15+H27)/2</f>
        <v>0.87636067781393789</v>
      </c>
      <c r="E31" s="133"/>
      <c r="F31" s="133"/>
      <c r="G31" s="133"/>
      <c r="H31" s="134"/>
      <c r="I31" s="10"/>
    </row>
    <row r="32" spans="1:9" x14ac:dyDescent="0.25">
      <c r="I32" s="10"/>
    </row>
    <row r="33" spans="1:18" x14ac:dyDescent="0.25">
      <c r="I33" s="10"/>
    </row>
    <row r="34" spans="1:18" x14ac:dyDescent="0.25">
      <c r="B34" s="135" t="s">
        <v>19</v>
      </c>
      <c r="C34" s="135"/>
      <c r="D34" s="135"/>
      <c r="E34" s="135"/>
      <c r="F34" s="135"/>
      <c r="I34" s="10"/>
    </row>
    <row r="35" spans="1:18" x14ac:dyDescent="0.25">
      <c r="A35" s="17"/>
      <c r="B35" s="136" t="s">
        <v>20</v>
      </c>
      <c r="C35" s="127"/>
      <c r="D35" s="127"/>
      <c r="E35" s="28"/>
      <c r="F35" s="28" t="s">
        <v>4</v>
      </c>
      <c r="I35" s="10"/>
    </row>
    <row r="36" spans="1:18" x14ac:dyDescent="0.25">
      <c r="A36" s="128" t="s">
        <v>28</v>
      </c>
      <c r="B36" s="127" t="s">
        <v>22</v>
      </c>
      <c r="C36" s="127"/>
      <c r="D36" s="127"/>
      <c r="E36" s="17"/>
      <c r="F36" s="17">
        <v>5</v>
      </c>
      <c r="I36" s="10"/>
    </row>
    <row r="37" spans="1:18" x14ac:dyDescent="0.25">
      <c r="A37" s="128"/>
      <c r="B37" s="129" t="s">
        <v>23</v>
      </c>
      <c r="C37" s="130"/>
      <c r="D37" s="131"/>
      <c r="E37" s="17"/>
      <c r="F37" s="17">
        <v>2</v>
      </c>
      <c r="I37" s="10"/>
    </row>
    <row r="38" spans="1:18" x14ac:dyDescent="0.25">
      <c r="A38" s="128"/>
      <c r="B38" s="30" t="s">
        <v>24</v>
      </c>
      <c r="C38" s="31"/>
      <c r="D38" s="32"/>
      <c r="E38" s="17"/>
      <c r="F38" s="17"/>
      <c r="I38" s="10"/>
    </row>
    <row r="39" spans="1:18" x14ac:dyDescent="0.25">
      <c r="A39" s="128"/>
      <c r="B39" s="127" t="s">
        <v>25</v>
      </c>
      <c r="C39" s="127"/>
      <c r="D39" s="127"/>
      <c r="E39" s="17"/>
      <c r="F39" s="17"/>
    </row>
    <row r="40" spans="1:18" x14ac:dyDescent="0.25">
      <c r="A40" s="128"/>
      <c r="B40" s="129" t="s">
        <v>26</v>
      </c>
      <c r="C40" s="130"/>
      <c r="D40" s="131"/>
      <c r="E40" s="17"/>
      <c r="F40" s="17">
        <v>6</v>
      </c>
    </row>
    <row r="41" spans="1:18" x14ac:dyDescent="0.25">
      <c r="A41" s="128"/>
      <c r="B41" s="127" t="s">
        <v>27</v>
      </c>
      <c r="C41" s="127"/>
      <c r="D41" s="127"/>
      <c r="E41" s="17"/>
      <c r="F41" s="17">
        <v>7</v>
      </c>
    </row>
    <row r="42" spans="1:18" s="26" customFormat="1" x14ac:dyDescent="0.25">
      <c r="A42" s="17"/>
      <c r="B42" s="127"/>
      <c r="C42" s="127"/>
      <c r="D42" s="127"/>
      <c r="E42" s="28" t="s">
        <v>4</v>
      </c>
      <c r="F42" s="28">
        <f>SUM(F36:F41)</f>
        <v>20</v>
      </c>
      <c r="I42" s="11"/>
      <c r="J42" s="11"/>
      <c r="K42" s="11"/>
      <c r="L42" s="11"/>
      <c r="M42" s="11"/>
      <c r="N42" s="11"/>
      <c r="O42" s="11"/>
      <c r="P42" s="11"/>
      <c r="Q42" s="11"/>
      <c r="R42" s="11"/>
    </row>
    <row r="43" spans="1:18" s="26" customFormat="1" x14ac:dyDescent="0.25">
      <c r="A43" s="128" t="s">
        <v>35</v>
      </c>
      <c r="B43" s="127" t="s">
        <v>22</v>
      </c>
      <c r="C43" s="127"/>
      <c r="D43" s="127"/>
      <c r="E43" s="17"/>
      <c r="F43" s="17">
        <v>1</v>
      </c>
      <c r="I43" s="11"/>
      <c r="J43" s="11"/>
      <c r="K43" s="11"/>
      <c r="L43" s="11"/>
      <c r="M43" s="11"/>
      <c r="N43" s="11"/>
      <c r="O43" s="11"/>
      <c r="P43" s="11"/>
      <c r="Q43" s="11"/>
      <c r="R43" s="11"/>
    </row>
    <row r="44" spans="1:18" s="26" customFormat="1" x14ac:dyDescent="0.25">
      <c r="A44" s="128"/>
      <c r="B44" s="127" t="s">
        <v>57</v>
      </c>
      <c r="C44" s="127"/>
      <c r="D44" s="127"/>
      <c r="E44" s="17"/>
      <c r="F44" s="17">
        <v>1</v>
      </c>
      <c r="I44" s="11"/>
      <c r="J44" s="11"/>
      <c r="K44" s="11"/>
      <c r="L44" s="11"/>
      <c r="M44" s="11"/>
      <c r="N44" s="11"/>
      <c r="O44" s="11"/>
      <c r="P44" s="11"/>
      <c r="Q44" s="11"/>
      <c r="R44" s="11"/>
    </row>
    <row r="45" spans="1:18" s="26" customFormat="1" x14ac:dyDescent="0.25">
      <c r="A45" s="128"/>
      <c r="B45" s="127" t="s">
        <v>58</v>
      </c>
      <c r="C45" s="127"/>
      <c r="D45" s="127"/>
      <c r="E45" s="17"/>
      <c r="F45" s="17">
        <v>2</v>
      </c>
      <c r="I45" s="11"/>
      <c r="J45" s="11"/>
      <c r="K45" s="11"/>
      <c r="L45" s="11"/>
      <c r="M45" s="11"/>
      <c r="N45" s="11"/>
      <c r="O45" s="11"/>
      <c r="P45" s="11"/>
      <c r="Q45" s="11"/>
      <c r="R45" s="11"/>
    </row>
    <row r="46" spans="1:18" s="26" customFormat="1" x14ac:dyDescent="0.25">
      <c r="A46" s="128"/>
      <c r="B46" s="129" t="s">
        <v>23</v>
      </c>
      <c r="C46" s="130"/>
      <c r="D46" s="131"/>
      <c r="E46" s="17"/>
      <c r="F46" s="17">
        <v>1</v>
      </c>
      <c r="I46" s="11"/>
      <c r="J46" s="11"/>
      <c r="K46" s="11"/>
      <c r="L46" s="11"/>
      <c r="M46" s="11"/>
      <c r="N46" s="11"/>
      <c r="O46" s="11"/>
      <c r="P46" s="11"/>
      <c r="Q46" s="11"/>
      <c r="R46" s="11"/>
    </row>
    <row r="47" spans="1:18" s="26" customFormat="1" x14ac:dyDescent="0.25">
      <c r="A47" s="128"/>
      <c r="B47" s="129" t="s">
        <v>26</v>
      </c>
      <c r="C47" s="130"/>
      <c r="D47" s="131"/>
      <c r="E47" s="17"/>
      <c r="F47" s="17">
        <v>1</v>
      </c>
      <c r="I47" s="11"/>
      <c r="J47" s="11"/>
      <c r="K47" s="11"/>
      <c r="L47" s="11"/>
      <c r="M47" s="11"/>
      <c r="N47" s="11"/>
      <c r="O47" s="11"/>
      <c r="P47" s="11"/>
      <c r="Q47" s="11"/>
      <c r="R47" s="11"/>
    </row>
    <row r="48" spans="1:18" s="26" customFormat="1" x14ac:dyDescent="0.25">
      <c r="A48" s="128"/>
      <c r="B48" s="127" t="s">
        <v>27</v>
      </c>
      <c r="C48" s="127"/>
      <c r="D48" s="127"/>
      <c r="E48" s="17"/>
      <c r="F48" s="17">
        <v>13</v>
      </c>
      <c r="I48" s="11"/>
      <c r="J48" s="11"/>
      <c r="K48" s="11"/>
      <c r="L48" s="11"/>
      <c r="M48" s="11"/>
      <c r="N48" s="11"/>
      <c r="O48" s="11"/>
      <c r="P48" s="11"/>
      <c r="Q48" s="11"/>
      <c r="R48" s="11"/>
    </row>
    <row r="49" spans="1:18" s="26" customFormat="1" x14ac:dyDescent="0.25">
      <c r="A49" s="17"/>
      <c r="B49" s="127"/>
      <c r="C49" s="127"/>
      <c r="D49" s="127"/>
      <c r="E49" s="28" t="s">
        <v>4</v>
      </c>
      <c r="F49" s="28">
        <f>SUM(F43:F48)</f>
        <v>19</v>
      </c>
      <c r="I49" s="11"/>
      <c r="J49" s="11"/>
      <c r="K49" s="11"/>
      <c r="L49" s="11"/>
      <c r="M49" s="11"/>
      <c r="N49" s="11"/>
      <c r="O49" s="11"/>
      <c r="P49" s="11"/>
      <c r="Q49" s="11"/>
      <c r="R49" s="11"/>
    </row>
  </sheetData>
  <mergeCells count="24">
    <mergeCell ref="A17:A27"/>
    <mergeCell ref="A1:B1"/>
    <mergeCell ref="A2:B2"/>
    <mergeCell ref="A3:B3"/>
    <mergeCell ref="A4:B4"/>
    <mergeCell ref="A6:A15"/>
    <mergeCell ref="D31:H31"/>
    <mergeCell ref="B34:F34"/>
    <mergeCell ref="B35:D35"/>
    <mergeCell ref="A36:A41"/>
    <mergeCell ref="B36:D36"/>
    <mergeCell ref="B37:D37"/>
    <mergeCell ref="B39:D39"/>
    <mergeCell ref="B40:D40"/>
    <mergeCell ref="B41:D41"/>
    <mergeCell ref="B49:D49"/>
    <mergeCell ref="B42:D42"/>
    <mergeCell ref="A43:A48"/>
    <mergeCell ref="B43:D43"/>
    <mergeCell ref="B44:D44"/>
    <mergeCell ref="B45:D45"/>
    <mergeCell ref="B46:D46"/>
    <mergeCell ref="B47:D47"/>
    <mergeCell ref="B48:D48"/>
  </mergeCells>
  <pageMargins left="0.7" right="0.7" top="0.75" bottom="0.75" header="0.3" footer="0.3"/>
  <pageSetup scale="88" orientation="portrait" horizontalDpi="4294967293" verticalDpi="4294967293" r:id="rId1"/>
  <headerFooter>
    <oddHeader>&amp;C&amp;F</oddHeader>
    <oddFooter>&amp;C&amp;A</oddFooter>
  </headerFooter>
  <ignoredErrors>
    <ignoredError sqref="H22 H12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5"/>
  <sheetViews>
    <sheetView view="pageLayout" topLeftCell="A13" zoomScaleNormal="100" workbookViewId="0">
      <selection activeCell="D31" sqref="D31:H31"/>
    </sheetView>
  </sheetViews>
  <sheetFormatPr defaultColWidth="9.140625" defaultRowHeight="15" x14ac:dyDescent="0.25"/>
  <cols>
    <col min="1" max="1" width="9.85546875" style="11" customWidth="1"/>
    <col min="2" max="2" width="18.42578125" style="25" customWidth="1"/>
    <col min="3" max="3" width="4.85546875" style="11" customWidth="1"/>
    <col min="4" max="4" width="14.140625" style="26" customWidth="1"/>
    <col min="5" max="5" width="10.140625" style="27" customWidth="1"/>
    <col min="6" max="8" width="10.140625" style="26" customWidth="1"/>
    <col min="9" max="9" width="10.140625" style="11" customWidth="1"/>
    <col min="10" max="15" width="9.7109375" style="11" customWidth="1"/>
    <col min="16" max="16" width="3.140625" style="11" customWidth="1"/>
    <col min="17" max="17" width="6.140625" style="11" bestFit="1" customWidth="1"/>
    <col min="18" max="18" width="7.85546875" style="11" customWidth="1"/>
    <col min="19" max="16384" width="9.140625" style="11"/>
  </cols>
  <sheetData>
    <row r="1" spans="1:9" s="6" customFormat="1" ht="45" x14ac:dyDescent="0.25">
      <c r="A1" s="140"/>
      <c r="B1" s="140"/>
      <c r="C1" s="117"/>
      <c r="D1" s="2" t="s">
        <v>0</v>
      </c>
      <c r="E1" s="3" t="s">
        <v>1</v>
      </c>
      <c r="F1" s="2" t="s">
        <v>2</v>
      </c>
      <c r="G1" s="2" t="s">
        <v>3</v>
      </c>
      <c r="H1" s="4" t="s">
        <v>4</v>
      </c>
      <c r="I1" s="5"/>
    </row>
    <row r="2" spans="1:9" x14ac:dyDescent="0.25">
      <c r="A2" s="135" t="s">
        <v>5</v>
      </c>
      <c r="B2" s="135"/>
      <c r="C2" s="7"/>
      <c r="D2" s="118">
        <v>104</v>
      </c>
      <c r="E2" s="9">
        <v>93</v>
      </c>
      <c r="F2" s="118">
        <v>23</v>
      </c>
      <c r="G2" s="118">
        <v>9</v>
      </c>
      <c r="H2" s="118">
        <f>SUM(D2:G2)</f>
        <v>229</v>
      </c>
      <c r="I2" s="10"/>
    </row>
    <row r="3" spans="1:9" x14ac:dyDescent="0.25">
      <c r="A3" s="135" t="s">
        <v>6</v>
      </c>
      <c r="B3" s="135"/>
      <c r="C3" s="12"/>
      <c r="D3" s="118">
        <v>101</v>
      </c>
      <c r="E3" s="9">
        <v>63</v>
      </c>
      <c r="F3" s="118">
        <v>28</v>
      </c>
      <c r="G3" s="118">
        <v>0</v>
      </c>
      <c r="H3" s="118">
        <f>SUM(D3:G3)</f>
        <v>192</v>
      </c>
      <c r="I3" s="10"/>
    </row>
    <row r="4" spans="1:9" x14ac:dyDescent="0.25">
      <c r="A4" s="141" t="s">
        <v>7</v>
      </c>
      <c r="B4" s="142"/>
      <c r="C4" s="12"/>
      <c r="D4" s="118">
        <f t="shared" ref="D4:H4" si="0">D2+D3</f>
        <v>205</v>
      </c>
      <c r="E4" s="118">
        <f t="shared" si="0"/>
        <v>156</v>
      </c>
      <c r="F4" s="118">
        <f t="shared" si="0"/>
        <v>51</v>
      </c>
      <c r="G4" s="118">
        <f t="shared" si="0"/>
        <v>9</v>
      </c>
      <c r="H4" s="118">
        <f t="shared" si="0"/>
        <v>421</v>
      </c>
      <c r="I4" s="10"/>
    </row>
    <row r="5" spans="1:9" x14ac:dyDescent="0.25">
      <c r="A5" s="13"/>
      <c r="B5" s="14"/>
      <c r="C5" s="12"/>
      <c r="D5" s="15"/>
      <c r="E5" s="15"/>
      <c r="F5" s="15"/>
      <c r="G5" s="15"/>
      <c r="H5" s="16"/>
      <c r="I5" s="10"/>
    </row>
    <row r="6" spans="1:9" x14ac:dyDescent="0.25">
      <c r="A6" s="137" t="s">
        <v>16</v>
      </c>
      <c r="B6" s="17" t="s">
        <v>9</v>
      </c>
      <c r="C6" s="12"/>
      <c r="D6" s="118">
        <v>41</v>
      </c>
      <c r="E6" s="9">
        <v>38</v>
      </c>
      <c r="F6" s="118">
        <v>16</v>
      </c>
      <c r="G6" s="118">
        <v>1</v>
      </c>
      <c r="H6" s="118">
        <f>SUM(D6:G6)</f>
        <v>96</v>
      </c>
      <c r="I6" s="10"/>
    </row>
    <row r="7" spans="1:9" x14ac:dyDescent="0.25">
      <c r="A7" s="138"/>
      <c r="B7" s="17" t="s">
        <v>36</v>
      </c>
      <c r="C7" s="12"/>
      <c r="D7" s="118">
        <v>2</v>
      </c>
      <c r="E7" s="9">
        <v>1</v>
      </c>
      <c r="F7" s="118">
        <v>0</v>
      </c>
      <c r="G7" s="118">
        <v>0</v>
      </c>
      <c r="H7" s="118">
        <f>SUM(D7:G7)</f>
        <v>3</v>
      </c>
      <c r="I7" s="10"/>
    </row>
    <row r="8" spans="1:9" x14ac:dyDescent="0.25">
      <c r="A8" s="138"/>
      <c r="B8" s="17" t="s">
        <v>10</v>
      </c>
      <c r="C8" s="12"/>
      <c r="D8" s="118">
        <v>29</v>
      </c>
      <c r="E8" s="9">
        <v>20</v>
      </c>
      <c r="F8" s="118">
        <v>1</v>
      </c>
      <c r="G8" s="118">
        <v>0</v>
      </c>
      <c r="H8" s="118">
        <f t="shared" ref="H8:H13" si="1">SUM(D8:G8)</f>
        <v>50</v>
      </c>
      <c r="I8" s="10"/>
    </row>
    <row r="9" spans="1:9" x14ac:dyDescent="0.25">
      <c r="A9" s="138"/>
      <c r="B9" s="18" t="s">
        <v>11</v>
      </c>
      <c r="C9" s="12"/>
      <c r="D9" s="118">
        <v>16</v>
      </c>
      <c r="E9" s="9">
        <v>1</v>
      </c>
      <c r="F9" s="118">
        <v>3</v>
      </c>
      <c r="G9" s="118">
        <v>0</v>
      </c>
      <c r="H9" s="118">
        <f t="shared" si="1"/>
        <v>20</v>
      </c>
      <c r="I9" s="10"/>
    </row>
    <row r="10" spans="1:9" x14ac:dyDescent="0.25">
      <c r="A10" s="138"/>
      <c r="B10" s="18" t="s">
        <v>12</v>
      </c>
      <c r="C10" s="12"/>
      <c r="D10" s="118">
        <v>9</v>
      </c>
      <c r="E10" s="9">
        <v>13</v>
      </c>
      <c r="F10" s="118">
        <v>0</v>
      </c>
      <c r="G10" s="118">
        <v>0</v>
      </c>
      <c r="H10" s="118">
        <f t="shared" si="1"/>
        <v>22</v>
      </c>
      <c r="I10" s="10"/>
    </row>
    <row r="11" spans="1:9" x14ac:dyDescent="0.25">
      <c r="A11" s="138"/>
      <c r="B11" s="18" t="s">
        <v>68</v>
      </c>
      <c r="C11" s="12"/>
      <c r="D11" s="21">
        <f>D10/D3</f>
        <v>8.9108910891089105E-2</v>
      </c>
      <c r="E11" s="21">
        <f t="shared" ref="E11:H11" si="2">E10/E3</f>
        <v>0.20634920634920634</v>
      </c>
      <c r="F11" s="21">
        <f t="shared" si="2"/>
        <v>0</v>
      </c>
      <c r="G11" s="21">
        <v>0</v>
      </c>
      <c r="H11" s="21">
        <f t="shared" si="2"/>
        <v>0.11458333333333333</v>
      </c>
      <c r="I11" s="10"/>
    </row>
    <row r="12" spans="1:9" x14ac:dyDescent="0.25">
      <c r="A12" s="138"/>
      <c r="B12" s="18" t="s">
        <v>59</v>
      </c>
      <c r="C12" s="12"/>
      <c r="D12" s="118">
        <v>0</v>
      </c>
      <c r="E12" s="9">
        <v>0</v>
      </c>
      <c r="F12" s="118">
        <v>7</v>
      </c>
      <c r="G12" s="118">
        <v>0</v>
      </c>
      <c r="H12" s="118">
        <f t="shared" si="1"/>
        <v>7</v>
      </c>
      <c r="I12" s="10"/>
    </row>
    <row r="13" spans="1:9" x14ac:dyDescent="0.25">
      <c r="A13" s="138"/>
      <c r="B13" s="18" t="s">
        <v>13</v>
      </c>
      <c r="C13" s="12"/>
      <c r="D13" s="118">
        <v>0</v>
      </c>
      <c r="E13" s="9">
        <v>0</v>
      </c>
      <c r="F13" s="118">
        <v>0</v>
      </c>
      <c r="G13" s="118">
        <v>0</v>
      </c>
      <c r="H13" s="118">
        <f t="shared" si="1"/>
        <v>0</v>
      </c>
      <c r="I13" s="10"/>
    </row>
    <row r="14" spans="1:9" x14ac:dyDescent="0.25">
      <c r="A14" s="138"/>
      <c r="B14" s="19" t="s">
        <v>14</v>
      </c>
      <c r="C14" s="12"/>
      <c r="D14" s="118">
        <f>D6+D7+D8+D9</f>
        <v>88</v>
      </c>
      <c r="E14" s="122">
        <f t="shared" ref="E14:H14" si="3">E6+E7+E8+E9</f>
        <v>60</v>
      </c>
      <c r="F14" s="122">
        <f t="shared" si="3"/>
        <v>20</v>
      </c>
      <c r="G14" s="122">
        <f t="shared" si="3"/>
        <v>1</v>
      </c>
      <c r="H14" s="122">
        <f t="shared" si="3"/>
        <v>169</v>
      </c>
      <c r="I14" s="10"/>
    </row>
    <row r="15" spans="1:9" x14ac:dyDescent="0.25">
      <c r="A15" s="139"/>
      <c r="B15" s="20" t="s">
        <v>15</v>
      </c>
      <c r="C15" s="12"/>
      <c r="D15" s="21">
        <f>100%-D11</f>
        <v>0.91089108910891092</v>
      </c>
      <c r="E15" s="21">
        <f t="shared" ref="E15:H15" si="4">100%-E11</f>
        <v>0.79365079365079372</v>
      </c>
      <c r="F15" s="21">
        <f t="shared" si="4"/>
        <v>1</v>
      </c>
      <c r="G15" s="21">
        <f t="shared" si="4"/>
        <v>1</v>
      </c>
      <c r="H15" s="21">
        <f t="shared" si="4"/>
        <v>0.88541666666666663</v>
      </c>
      <c r="I15" s="10"/>
    </row>
    <row r="16" spans="1:9" x14ac:dyDescent="0.25">
      <c r="A16" s="22"/>
      <c r="B16" s="14"/>
      <c r="C16" s="12"/>
      <c r="D16" s="15"/>
      <c r="E16" s="15"/>
      <c r="F16" s="15"/>
      <c r="G16" s="15"/>
      <c r="H16" s="16"/>
      <c r="I16" s="10"/>
    </row>
    <row r="17" spans="1:9" x14ac:dyDescent="0.25">
      <c r="A17" s="137" t="s">
        <v>8</v>
      </c>
      <c r="B17" s="17" t="s">
        <v>9</v>
      </c>
      <c r="C17" s="12"/>
      <c r="D17" s="118">
        <v>39</v>
      </c>
      <c r="E17" s="9">
        <v>25</v>
      </c>
      <c r="F17" s="118">
        <v>18</v>
      </c>
      <c r="G17" s="118">
        <v>5</v>
      </c>
      <c r="H17" s="118">
        <f>SUM(D17:G17)</f>
        <v>87</v>
      </c>
      <c r="I17" s="10"/>
    </row>
    <row r="18" spans="1:9" x14ac:dyDescent="0.25">
      <c r="A18" s="138"/>
      <c r="B18" s="17" t="s">
        <v>36</v>
      </c>
      <c r="C18" s="12"/>
      <c r="D18" s="118">
        <v>4</v>
      </c>
      <c r="E18" s="9">
        <v>2</v>
      </c>
      <c r="F18" s="118">
        <v>1</v>
      </c>
      <c r="G18" s="118">
        <v>0</v>
      </c>
      <c r="H18" s="118">
        <f t="shared" ref="H18:H25" si="5">SUM(D18:G18)</f>
        <v>7</v>
      </c>
      <c r="I18" s="10"/>
    </row>
    <row r="19" spans="1:9" x14ac:dyDescent="0.25">
      <c r="A19" s="138"/>
      <c r="B19" s="17" t="s">
        <v>10</v>
      </c>
      <c r="C19" s="12"/>
      <c r="D19" s="118">
        <v>3</v>
      </c>
      <c r="E19" s="9">
        <v>2</v>
      </c>
      <c r="F19" s="118">
        <v>0</v>
      </c>
      <c r="G19" s="118">
        <v>1</v>
      </c>
      <c r="H19" s="118">
        <f t="shared" si="5"/>
        <v>6</v>
      </c>
      <c r="I19" s="10"/>
    </row>
    <row r="20" spans="1:9" x14ac:dyDescent="0.25">
      <c r="A20" s="138"/>
      <c r="B20" s="18" t="s">
        <v>11</v>
      </c>
      <c r="C20" s="12"/>
      <c r="D20" s="118">
        <v>3</v>
      </c>
      <c r="E20" s="9">
        <v>0</v>
      </c>
      <c r="F20" s="118">
        <v>0</v>
      </c>
      <c r="G20" s="118">
        <v>1</v>
      </c>
      <c r="H20" s="118">
        <f t="shared" si="5"/>
        <v>4</v>
      </c>
      <c r="I20" s="10"/>
    </row>
    <row r="21" spans="1:9" x14ac:dyDescent="0.25">
      <c r="A21" s="138"/>
      <c r="B21" s="18" t="s">
        <v>30</v>
      </c>
      <c r="C21" s="12"/>
      <c r="D21" s="118">
        <v>37</v>
      </c>
      <c r="E21" s="9">
        <v>41</v>
      </c>
      <c r="F21" s="118">
        <v>8</v>
      </c>
      <c r="G21" s="118">
        <v>0</v>
      </c>
      <c r="H21" s="118">
        <f t="shared" si="5"/>
        <v>86</v>
      </c>
      <c r="I21" s="10"/>
    </row>
    <row r="22" spans="1:9" x14ac:dyDescent="0.25">
      <c r="A22" s="138"/>
      <c r="B22" s="18" t="s">
        <v>12</v>
      </c>
      <c r="C22" s="12"/>
      <c r="D22" s="118">
        <v>16</v>
      </c>
      <c r="E22" s="9">
        <v>5</v>
      </c>
      <c r="F22" s="118">
        <v>5</v>
      </c>
      <c r="G22" s="118">
        <v>0</v>
      </c>
      <c r="H22" s="118">
        <f t="shared" si="5"/>
        <v>26</v>
      </c>
      <c r="I22" s="10"/>
    </row>
    <row r="23" spans="1:9" x14ac:dyDescent="0.25">
      <c r="A23" s="138"/>
      <c r="B23" s="18" t="s">
        <v>68</v>
      </c>
      <c r="C23" s="12"/>
      <c r="D23" s="21">
        <f>D22/D2</f>
        <v>0.15384615384615385</v>
      </c>
      <c r="E23" s="21">
        <f t="shared" ref="E23:H23" si="6">E22/E2</f>
        <v>5.3763440860215055E-2</v>
      </c>
      <c r="F23" s="21">
        <f t="shared" si="6"/>
        <v>0.21739130434782608</v>
      </c>
      <c r="G23" s="21">
        <v>0</v>
      </c>
      <c r="H23" s="21">
        <f t="shared" si="6"/>
        <v>0.11353711790393013</v>
      </c>
      <c r="I23" s="10"/>
    </row>
    <row r="24" spans="1:9" x14ac:dyDescent="0.25">
      <c r="A24" s="138"/>
      <c r="B24" s="18" t="s">
        <v>59</v>
      </c>
      <c r="C24" s="12"/>
      <c r="D24" s="118">
        <v>0</v>
      </c>
      <c r="E24" s="9">
        <v>0</v>
      </c>
      <c r="F24" s="118">
        <v>0</v>
      </c>
      <c r="G24" s="118">
        <v>0</v>
      </c>
      <c r="H24" s="118">
        <f t="shared" si="5"/>
        <v>0</v>
      </c>
      <c r="I24" s="10"/>
    </row>
    <row r="25" spans="1:9" x14ac:dyDescent="0.25">
      <c r="A25" s="138"/>
      <c r="B25" s="18" t="s">
        <v>13</v>
      </c>
      <c r="C25" s="12"/>
      <c r="D25" s="118">
        <v>2</v>
      </c>
      <c r="E25" s="9">
        <v>4</v>
      </c>
      <c r="F25" s="118">
        <v>0</v>
      </c>
      <c r="G25" s="118">
        <v>0</v>
      </c>
      <c r="H25" s="118">
        <f t="shared" si="5"/>
        <v>6</v>
      </c>
      <c r="I25" s="10"/>
    </row>
    <row r="26" spans="1:9" x14ac:dyDescent="0.25">
      <c r="A26" s="138"/>
      <c r="B26" s="19" t="s">
        <v>14</v>
      </c>
      <c r="C26" s="12"/>
      <c r="D26" s="118">
        <f>D17+D18+D19+D20+D21</f>
        <v>86</v>
      </c>
      <c r="E26" s="118">
        <f t="shared" ref="E26:G26" si="7">E17+E18+E19+E20+E21</f>
        <v>70</v>
      </c>
      <c r="F26" s="118">
        <f t="shared" si="7"/>
        <v>27</v>
      </c>
      <c r="G26" s="118">
        <f t="shared" si="7"/>
        <v>7</v>
      </c>
      <c r="H26" s="118">
        <f>SUM(D26:G26)</f>
        <v>190</v>
      </c>
      <c r="I26" s="10"/>
    </row>
    <row r="27" spans="1:9" x14ac:dyDescent="0.25">
      <c r="A27" s="139"/>
      <c r="B27" s="20" t="s">
        <v>15</v>
      </c>
      <c r="C27" s="12"/>
      <c r="D27" s="21">
        <f>100%-D23</f>
        <v>0.84615384615384615</v>
      </c>
      <c r="E27" s="21">
        <f t="shared" ref="E27:H27" si="8">100%-E23</f>
        <v>0.94623655913978499</v>
      </c>
      <c r="F27" s="21">
        <f t="shared" si="8"/>
        <v>0.78260869565217395</v>
      </c>
      <c r="G27" s="21">
        <f t="shared" si="8"/>
        <v>1</v>
      </c>
      <c r="H27" s="21">
        <f t="shared" si="8"/>
        <v>0.88646288209606983</v>
      </c>
      <c r="I27" s="10"/>
    </row>
    <row r="28" spans="1:9" x14ac:dyDescent="0.25">
      <c r="A28" s="22"/>
      <c r="B28" s="14"/>
      <c r="C28" s="12"/>
      <c r="D28" s="15"/>
      <c r="E28" s="15"/>
      <c r="F28" s="15"/>
      <c r="G28" s="15"/>
      <c r="H28" s="16"/>
      <c r="I28" s="10"/>
    </row>
    <row r="29" spans="1:9" x14ac:dyDescent="0.25">
      <c r="A29" s="118" t="s">
        <v>17</v>
      </c>
      <c r="B29" s="18" t="s">
        <v>18</v>
      </c>
      <c r="C29" s="12"/>
      <c r="D29" s="118"/>
      <c r="E29" s="9"/>
      <c r="F29" s="118"/>
      <c r="G29" s="118"/>
      <c r="H29" s="118"/>
      <c r="I29" s="10"/>
    </row>
    <row r="30" spans="1:9" x14ac:dyDescent="0.25">
      <c r="A30" s="23"/>
      <c r="B30" s="14"/>
      <c r="C30" s="12"/>
      <c r="D30" s="15"/>
      <c r="E30" s="15"/>
      <c r="F30" s="15"/>
      <c r="G30" s="15"/>
      <c r="H30" s="16"/>
      <c r="I30" s="10"/>
    </row>
    <row r="31" spans="1:9" x14ac:dyDescent="0.25">
      <c r="A31" s="24" t="s">
        <v>4</v>
      </c>
      <c r="B31" s="19" t="s">
        <v>15</v>
      </c>
      <c r="C31" s="12"/>
      <c r="D31" s="132">
        <f>(H15+H27)/2</f>
        <v>0.88593977438136817</v>
      </c>
      <c r="E31" s="133"/>
      <c r="F31" s="133"/>
      <c r="G31" s="133"/>
      <c r="H31" s="134"/>
      <c r="I31" s="10"/>
    </row>
    <row r="32" spans="1:9" x14ac:dyDescent="0.25">
      <c r="I32" s="10"/>
    </row>
    <row r="33" spans="1:18" x14ac:dyDescent="0.25">
      <c r="I33" s="10"/>
    </row>
    <row r="34" spans="1:18" x14ac:dyDescent="0.25">
      <c r="B34" s="135" t="s">
        <v>19</v>
      </c>
      <c r="C34" s="135"/>
      <c r="D34" s="135"/>
      <c r="E34" s="135"/>
      <c r="F34" s="135"/>
      <c r="I34" s="10"/>
    </row>
    <row r="35" spans="1:18" x14ac:dyDescent="0.25">
      <c r="A35" s="17"/>
      <c r="B35" s="136" t="s">
        <v>20</v>
      </c>
      <c r="C35" s="127"/>
      <c r="D35" s="127"/>
      <c r="E35" s="28"/>
      <c r="F35" s="28" t="s">
        <v>4</v>
      </c>
      <c r="I35" s="10"/>
    </row>
    <row r="36" spans="1:18" x14ac:dyDescent="0.25">
      <c r="A36" s="128"/>
      <c r="B36" s="129" t="s">
        <v>67</v>
      </c>
      <c r="C36" s="130"/>
      <c r="D36" s="131"/>
      <c r="E36" s="17"/>
      <c r="F36" s="17">
        <v>3</v>
      </c>
      <c r="I36" s="10"/>
    </row>
    <row r="37" spans="1:18" x14ac:dyDescent="0.25">
      <c r="A37" s="128"/>
      <c r="B37" s="119" t="s">
        <v>66</v>
      </c>
      <c r="C37" s="120"/>
      <c r="D37" s="121"/>
      <c r="E37" s="17"/>
      <c r="F37" s="17">
        <v>9</v>
      </c>
      <c r="I37" s="10"/>
    </row>
    <row r="38" spans="1:18" x14ac:dyDescent="0.25">
      <c r="A38" s="128"/>
      <c r="B38" s="127" t="s">
        <v>26</v>
      </c>
      <c r="C38" s="127"/>
      <c r="D38" s="127"/>
      <c r="E38" s="17"/>
      <c r="F38" s="17">
        <v>0</v>
      </c>
    </row>
    <row r="39" spans="1:18" x14ac:dyDescent="0.25">
      <c r="A39" s="128"/>
      <c r="B39" s="129" t="s">
        <v>27</v>
      </c>
      <c r="C39" s="130"/>
      <c r="D39" s="131"/>
      <c r="E39" s="17"/>
      <c r="F39" s="17">
        <v>14</v>
      </c>
    </row>
    <row r="40" spans="1:18" s="26" customFormat="1" x14ac:dyDescent="0.25">
      <c r="A40" s="17"/>
      <c r="B40" s="127"/>
      <c r="C40" s="127"/>
      <c r="D40" s="127"/>
      <c r="E40" s="28" t="s">
        <v>4</v>
      </c>
      <c r="F40" s="28">
        <f>SUM(F36:F39)</f>
        <v>26</v>
      </c>
      <c r="I40" s="11"/>
      <c r="J40" s="11"/>
      <c r="K40" s="11"/>
      <c r="L40" s="11"/>
      <c r="M40" s="11"/>
      <c r="N40" s="11"/>
      <c r="O40" s="11"/>
      <c r="P40" s="11"/>
      <c r="Q40" s="11"/>
      <c r="R40" s="11"/>
    </row>
    <row r="41" spans="1:18" s="26" customFormat="1" x14ac:dyDescent="0.25">
      <c r="A41" s="128" t="s">
        <v>28</v>
      </c>
      <c r="B41" s="127" t="s">
        <v>22</v>
      </c>
      <c r="C41" s="127"/>
      <c r="D41" s="127"/>
      <c r="E41" s="17"/>
      <c r="F41" s="17">
        <v>10</v>
      </c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18" s="26" customFormat="1" x14ac:dyDescent="0.25">
      <c r="A42" s="128"/>
      <c r="B42" s="127" t="s">
        <v>23</v>
      </c>
      <c r="C42" s="127"/>
      <c r="D42" s="127"/>
      <c r="E42" s="17"/>
      <c r="F42" s="17">
        <v>5</v>
      </c>
      <c r="I42" s="11"/>
      <c r="J42" s="11"/>
      <c r="K42" s="11"/>
      <c r="L42" s="11"/>
      <c r="M42" s="11"/>
      <c r="N42" s="11"/>
      <c r="O42" s="11"/>
      <c r="P42" s="11"/>
      <c r="Q42" s="11"/>
      <c r="R42" s="11"/>
    </row>
    <row r="43" spans="1:18" s="26" customFormat="1" x14ac:dyDescent="0.25">
      <c r="A43" s="128"/>
      <c r="B43" s="129" t="s">
        <v>27</v>
      </c>
      <c r="C43" s="130"/>
      <c r="D43" s="131"/>
      <c r="E43" s="17"/>
      <c r="F43" s="17">
        <v>6</v>
      </c>
      <c r="I43" s="11"/>
      <c r="J43" s="11"/>
      <c r="K43" s="11"/>
      <c r="L43" s="11"/>
      <c r="M43" s="11"/>
      <c r="N43" s="11"/>
      <c r="O43" s="11"/>
      <c r="P43" s="11"/>
      <c r="Q43" s="11"/>
      <c r="R43" s="11"/>
    </row>
    <row r="44" spans="1:18" s="26" customFormat="1" x14ac:dyDescent="0.25">
      <c r="A44" s="128"/>
      <c r="B44" s="129" t="s">
        <v>26</v>
      </c>
      <c r="C44" s="130"/>
      <c r="D44" s="131"/>
      <c r="E44" s="17"/>
      <c r="F44" s="17">
        <v>8</v>
      </c>
      <c r="I44" s="11"/>
      <c r="J44" s="11"/>
      <c r="K44" s="11"/>
      <c r="L44" s="11"/>
      <c r="M44" s="11"/>
      <c r="N44" s="11"/>
      <c r="O44" s="11"/>
      <c r="P44" s="11"/>
      <c r="Q44" s="11"/>
      <c r="R44" s="11"/>
    </row>
    <row r="45" spans="1:18" s="26" customFormat="1" x14ac:dyDescent="0.25">
      <c r="A45" s="17"/>
      <c r="B45" s="127"/>
      <c r="C45" s="127"/>
      <c r="D45" s="127"/>
      <c r="E45" s="28" t="s">
        <v>4</v>
      </c>
      <c r="F45" s="28">
        <f>SUM(F41:F44)</f>
        <v>29</v>
      </c>
      <c r="I45" s="11"/>
      <c r="J45" s="11"/>
      <c r="K45" s="11"/>
      <c r="L45" s="11"/>
      <c r="M45" s="11"/>
      <c r="N45" s="11"/>
      <c r="O45" s="11"/>
      <c r="P45" s="11"/>
      <c r="Q45" s="11"/>
      <c r="R45" s="11"/>
    </row>
  </sheetData>
  <mergeCells count="20">
    <mergeCell ref="B45:D45"/>
    <mergeCell ref="B40:D40"/>
    <mergeCell ref="A41:A44"/>
    <mergeCell ref="B41:D41"/>
    <mergeCell ref="B42:D42"/>
    <mergeCell ref="B43:D43"/>
    <mergeCell ref="B44:D44"/>
    <mergeCell ref="D31:H31"/>
    <mergeCell ref="B34:F34"/>
    <mergeCell ref="B35:D35"/>
    <mergeCell ref="A36:A39"/>
    <mergeCell ref="B36:D36"/>
    <mergeCell ref="B38:D38"/>
    <mergeCell ref="B39:D39"/>
    <mergeCell ref="A17:A27"/>
    <mergeCell ref="A1:B1"/>
    <mergeCell ref="A2:B2"/>
    <mergeCell ref="A3:B3"/>
    <mergeCell ref="A4:B4"/>
    <mergeCell ref="A6:A15"/>
  </mergeCells>
  <pageMargins left="0.7" right="0.7" top="0.75" bottom="0.75" header="0.3" footer="0.3"/>
  <pageSetup orientation="portrait" horizontalDpi="4294967293" verticalDpi="4294967293" r:id="rId1"/>
  <headerFooter>
    <oddHeader>&amp;C&amp;F</oddHeader>
    <oddFooter>&amp;C&amp;A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6"/>
  <sheetViews>
    <sheetView view="pageLayout" topLeftCell="A4" zoomScaleNormal="100" workbookViewId="0">
      <selection activeCell="D31" sqref="D31:H31"/>
    </sheetView>
  </sheetViews>
  <sheetFormatPr defaultColWidth="9.140625" defaultRowHeight="15" x14ac:dyDescent="0.25"/>
  <cols>
    <col min="1" max="1" width="9.85546875" style="11" customWidth="1"/>
    <col min="2" max="2" width="18.42578125" style="25" customWidth="1"/>
    <col min="3" max="3" width="4.85546875" style="11" customWidth="1"/>
    <col min="4" max="4" width="10.140625" style="26" customWidth="1"/>
    <col min="5" max="5" width="10.140625" style="27" customWidth="1"/>
    <col min="6" max="8" width="10.140625" style="26" customWidth="1"/>
    <col min="9" max="9" width="10.140625" style="11" customWidth="1"/>
    <col min="10" max="15" width="9.7109375" style="11" customWidth="1"/>
    <col min="16" max="16" width="3.140625" style="11" customWidth="1"/>
    <col min="17" max="17" width="6.140625" style="11" bestFit="1" customWidth="1"/>
    <col min="18" max="18" width="7.85546875" style="11" customWidth="1"/>
    <col min="19" max="16384" width="9.140625" style="11"/>
  </cols>
  <sheetData>
    <row r="1" spans="1:9" s="6" customFormat="1" ht="45" x14ac:dyDescent="0.25">
      <c r="A1" s="140"/>
      <c r="B1" s="140"/>
      <c r="C1" s="109"/>
      <c r="D1" s="2" t="s">
        <v>0</v>
      </c>
      <c r="E1" s="3" t="s">
        <v>1</v>
      </c>
      <c r="F1" s="2" t="s">
        <v>2</v>
      </c>
      <c r="G1" s="2" t="s">
        <v>3</v>
      </c>
      <c r="H1" s="4" t="s">
        <v>4</v>
      </c>
      <c r="I1" s="5"/>
    </row>
    <row r="2" spans="1:9" x14ac:dyDescent="0.25">
      <c r="A2" s="135" t="s">
        <v>5</v>
      </c>
      <c r="B2" s="135"/>
      <c r="C2" s="7"/>
      <c r="D2" s="105">
        <v>77</v>
      </c>
      <c r="E2" s="9">
        <v>62</v>
      </c>
      <c r="F2" s="105">
        <v>13</v>
      </c>
      <c r="G2" s="105">
        <v>0</v>
      </c>
      <c r="H2" s="105">
        <f>SUM(D2:G2)</f>
        <v>152</v>
      </c>
      <c r="I2" s="10"/>
    </row>
    <row r="3" spans="1:9" x14ac:dyDescent="0.25">
      <c r="A3" s="135" t="s">
        <v>6</v>
      </c>
      <c r="B3" s="135"/>
      <c r="C3" s="12"/>
      <c r="D3" s="105">
        <v>77</v>
      </c>
      <c r="E3" s="9">
        <v>55</v>
      </c>
      <c r="F3" s="105">
        <v>42</v>
      </c>
      <c r="G3" s="105">
        <v>2</v>
      </c>
      <c r="H3" s="105">
        <f>SUM(D3:G3)</f>
        <v>176</v>
      </c>
      <c r="I3" s="10"/>
    </row>
    <row r="4" spans="1:9" x14ac:dyDescent="0.25">
      <c r="A4" s="141" t="s">
        <v>7</v>
      </c>
      <c r="B4" s="142"/>
      <c r="C4" s="12"/>
      <c r="D4" s="105">
        <f>SUM(D2:D3)</f>
        <v>154</v>
      </c>
      <c r="E4" s="123">
        <f t="shared" ref="E4:G4" si="0">SUM(E2:E3)</f>
        <v>117</v>
      </c>
      <c r="F4" s="123">
        <f t="shared" si="0"/>
        <v>55</v>
      </c>
      <c r="G4" s="123">
        <f t="shared" si="0"/>
        <v>2</v>
      </c>
      <c r="H4" s="105">
        <f t="shared" ref="H4" si="1">H2+H3</f>
        <v>328</v>
      </c>
      <c r="I4" s="10"/>
    </row>
    <row r="5" spans="1:9" x14ac:dyDescent="0.25">
      <c r="A5" s="13"/>
      <c r="B5" s="14"/>
      <c r="C5" s="12"/>
      <c r="D5" s="15"/>
      <c r="E5" s="15"/>
      <c r="F5" s="15"/>
      <c r="G5" s="15"/>
      <c r="H5" s="16"/>
      <c r="I5" s="10"/>
    </row>
    <row r="6" spans="1:9" x14ac:dyDescent="0.25">
      <c r="A6" s="137" t="s">
        <v>16</v>
      </c>
      <c r="B6" s="17" t="s">
        <v>9</v>
      </c>
      <c r="C6" s="12"/>
      <c r="D6" s="105">
        <v>38</v>
      </c>
      <c r="E6" s="9">
        <v>26</v>
      </c>
      <c r="F6" s="105">
        <v>15</v>
      </c>
      <c r="G6" s="105">
        <v>0</v>
      </c>
      <c r="H6" s="105">
        <f>SUM(D6:G6)</f>
        <v>79</v>
      </c>
      <c r="I6" s="10"/>
    </row>
    <row r="7" spans="1:9" x14ac:dyDescent="0.25">
      <c r="A7" s="138"/>
      <c r="B7" s="17" t="s">
        <v>36</v>
      </c>
      <c r="C7" s="12"/>
      <c r="D7" s="123">
        <v>1</v>
      </c>
      <c r="E7" s="9">
        <v>1</v>
      </c>
      <c r="F7" s="123">
        <v>0</v>
      </c>
      <c r="G7" s="123">
        <v>0</v>
      </c>
      <c r="H7" s="123">
        <f>SUM(D7:G7)</f>
        <v>2</v>
      </c>
      <c r="I7" s="10"/>
    </row>
    <row r="8" spans="1:9" x14ac:dyDescent="0.25">
      <c r="A8" s="138"/>
      <c r="B8" s="17" t="s">
        <v>10</v>
      </c>
      <c r="C8" s="12"/>
      <c r="D8" s="123">
        <v>37</v>
      </c>
      <c r="E8" s="9">
        <v>21</v>
      </c>
      <c r="F8" s="123">
        <v>2</v>
      </c>
      <c r="G8" s="123">
        <v>0</v>
      </c>
      <c r="H8" s="123">
        <f t="shared" ref="H8:H14" si="2">SUM(D8:G8)</f>
        <v>60</v>
      </c>
      <c r="I8" s="10"/>
    </row>
    <row r="9" spans="1:9" x14ac:dyDescent="0.25">
      <c r="A9" s="138"/>
      <c r="B9" s="18" t="s">
        <v>11</v>
      </c>
      <c r="C9" s="12"/>
      <c r="D9" s="123">
        <v>1</v>
      </c>
      <c r="E9" s="9">
        <v>2</v>
      </c>
      <c r="F9" s="123">
        <v>1</v>
      </c>
      <c r="G9" s="123">
        <v>0</v>
      </c>
      <c r="H9" s="123">
        <f t="shared" si="2"/>
        <v>4</v>
      </c>
      <c r="I9" s="10"/>
    </row>
    <row r="10" spans="1:9" x14ac:dyDescent="0.25">
      <c r="A10" s="138"/>
      <c r="B10" s="18" t="s">
        <v>12</v>
      </c>
      <c r="C10" s="12"/>
      <c r="D10" s="105">
        <v>7</v>
      </c>
      <c r="E10" s="9">
        <v>7</v>
      </c>
      <c r="F10" s="105">
        <v>5</v>
      </c>
      <c r="G10" s="105">
        <v>2</v>
      </c>
      <c r="H10" s="123">
        <f t="shared" si="2"/>
        <v>21</v>
      </c>
      <c r="I10" s="10"/>
    </row>
    <row r="11" spans="1:9" x14ac:dyDescent="0.25">
      <c r="A11" s="138"/>
      <c r="B11" s="18" t="s">
        <v>68</v>
      </c>
      <c r="C11" s="12"/>
      <c r="D11" s="21">
        <f>D10/D3</f>
        <v>9.0909090909090912E-2</v>
      </c>
      <c r="E11" s="21">
        <f t="shared" ref="E11:G11" si="3">E10/E3</f>
        <v>0.12727272727272726</v>
      </c>
      <c r="F11" s="21">
        <f t="shared" si="3"/>
        <v>0.11904761904761904</v>
      </c>
      <c r="G11" s="21">
        <f t="shared" si="3"/>
        <v>1</v>
      </c>
      <c r="H11" s="21">
        <f>H10/H3</f>
        <v>0.11931818181818182</v>
      </c>
      <c r="I11" s="10"/>
    </row>
    <row r="12" spans="1:9" x14ac:dyDescent="0.25">
      <c r="A12" s="138"/>
      <c r="B12" s="18" t="s">
        <v>59</v>
      </c>
      <c r="C12" s="12"/>
      <c r="D12" s="105">
        <v>0</v>
      </c>
      <c r="E12" s="9">
        <v>0</v>
      </c>
      <c r="F12" s="105">
        <v>4</v>
      </c>
      <c r="G12" s="105">
        <v>0</v>
      </c>
      <c r="H12" s="123">
        <f t="shared" si="2"/>
        <v>4</v>
      </c>
      <c r="I12" s="10"/>
    </row>
    <row r="13" spans="1:9" x14ac:dyDescent="0.25">
      <c r="A13" s="138"/>
      <c r="B13" s="18" t="s">
        <v>13</v>
      </c>
      <c r="C13" s="12"/>
      <c r="D13" s="105">
        <v>1</v>
      </c>
      <c r="E13" s="9">
        <v>0</v>
      </c>
      <c r="F13" s="105">
        <v>0</v>
      </c>
      <c r="G13" s="105">
        <v>0</v>
      </c>
      <c r="H13" s="123">
        <f t="shared" si="2"/>
        <v>1</v>
      </c>
      <c r="I13" s="10"/>
    </row>
    <row r="14" spans="1:9" x14ac:dyDescent="0.25">
      <c r="A14" s="138"/>
      <c r="B14" s="19" t="s">
        <v>14</v>
      </c>
      <c r="C14" s="12"/>
      <c r="D14" s="105">
        <f>SUM(D6:D9)</f>
        <v>77</v>
      </c>
      <c r="E14" s="123">
        <f t="shared" ref="E14:G14" si="4">SUM(E6:E9)</f>
        <v>50</v>
      </c>
      <c r="F14" s="123">
        <f t="shared" si="4"/>
        <v>18</v>
      </c>
      <c r="G14" s="123">
        <f t="shared" si="4"/>
        <v>0</v>
      </c>
      <c r="H14" s="123">
        <f t="shared" si="2"/>
        <v>145</v>
      </c>
      <c r="I14" s="10"/>
    </row>
    <row r="15" spans="1:9" x14ac:dyDescent="0.25">
      <c r="A15" s="138"/>
      <c r="B15" s="20" t="s">
        <v>15</v>
      </c>
      <c r="C15" s="12"/>
      <c r="D15" s="21">
        <f>100%-D11</f>
        <v>0.90909090909090906</v>
      </c>
      <c r="E15" s="21">
        <f t="shared" ref="E15:H15" si="5">100%-E11</f>
        <v>0.8727272727272728</v>
      </c>
      <c r="F15" s="21">
        <f t="shared" si="5"/>
        <v>0.88095238095238093</v>
      </c>
      <c r="G15" s="21">
        <f t="shared" si="5"/>
        <v>0</v>
      </c>
      <c r="H15" s="21">
        <f t="shared" si="5"/>
        <v>0.88068181818181812</v>
      </c>
      <c r="I15" s="10"/>
    </row>
    <row r="16" spans="1:9" x14ac:dyDescent="0.25">
      <c r="A16" s="22"/>
      <c r="B16" s="14"/>
      <c r="C16" s="12"/>
      <c r="D16" s="15"/>
      <c r="E16" s="15"/>
      <c r="F16" s="15"/>
      <c r="G16" s="15"/>
      <c r="H16" s="16"/>
      <c r="I16" s="10"/>
    </row>
    <row r="17" spans="1:11" x14ac:dyDescent="0.25">
      <c r="A17" s="137" t="s">
        <v>8</v>
      </c>
      <c r="B17" s="17" t="s">
        <v>9</v>
      </c>
      <c r="C17" s="12"/>
      <c r="D17" s="105">
        <v>41</v>
      </c>
      <c r="E17" s="9">
        <v>18</v>
      </c>
      <c r="F17" s="105">
        <v>12</v>
      </c>
      <c r="G17" s="105">
        <v>3</v>
      </c>
      <c r="H17" s="105">
        <f>SUM(D17:G17)</f>
        <v>74</v>
      </c>
      <c r="I17" s="10"/>
    </row>
    <row r="18" spans="1:11" x14ac:dyDescent="0.25">
      <c r="A18" s="138"/>
      <c r="B18" s="17" t="s">
        <v>36</v>
      </c>
      <c r="C18" s="12"/>
      <c r="D18" s="105">
        <v>6</v>
      </c>
      <c r="E18" s="9">
        <v>0</v>
      </c>
      <c r="F18" s="105">
        <v>0</v>
      </c>
      <c r="G18" s="105">
        <v>0</v>
      </c>
      <c r="H18" s="123">
        <f t="shared" ref="H18:H26" si="6">SUM(D18:G18)</f>
        <v>6</v>
      </c>
      <c r="I18" s="10"/>
    </row>
    <row r="19" spans="1:11" x14ac:dyDescent="0.25">
      <c r="A19" s="138"/>
      <c r="B19" s="17" t="s">
        <v>10</v>
      </c>
      <c r="C19" s="12"/>
      <c r="D19" s="123">
        <v>5</v>
      </c>
      <c r="E19" s="9">
        <v>4</v>
      </c>
      <c r="F19" s="123">
        <v>0</v>
      </c>
      <c r="G19" s="123">
        <v>0</v>
      </c>
      <c r="H19" s="123">
        <f t="shared" si="6"/>
        <v>9</v>
      </c>
      <c r="I19" s="10"/>
    </row>
    <row r="20" spans="1:11" x14ac:dyDescent="0.25">
      <c r="A20" s="138"/>
      <c r="B20" s="18" t="s">
        <v>11</v>
      </c>
      <c r="C20" s="12"/>
      <c r="D20" s="123">
        <v>1</v>
      </c>
      <c r="E20" s="9">
        <v>0</v>
      </c>
      <c r="F20" s="123">
        <v>0</v>
      </c>
      <c r="G20" s="123">
        <v>0</v>
      </c>
      <c r="H20" s="123">
        <f t="shared" si="6"/>
        <v>1</v>
      </c>
      <c r="I20" s="10"/>
    </row>
    <row r="21" spans="1:11" x14ac:dyDescent="0.25">
      <c r="A21" s="138"/>
      <c r="B21" s="18" t="s">
        <v>30</v>
      </c>
      <c r="C21" s="12"/>
      <c r="D21" s="123">
        <v>24</v>
      </c>
      <c r="E21" s="9">
        <v>29</v>
      </c>
      <c r="F21" s="123">
        <v>5</v>
      </c>
      <c r="G21" s="123">
        <v>0</v>
      </c>
      <c r="H21" s="123">
        <f t="shared" si="6"/>
        <v>58</v>
      </c>
      <c r="I21" s="10"/>
    </row>
    <row r="22" spans="1:11" x14ac:dyDescent="0.25">
      <c r="A22" s="138"/>
      <c r="B22" s="81" t="s">
        <v>60</v>
      </c>
      <c r="C22" s="12"/>
      <c r="D22" s="105">
        <f>SUM(D17:D21)</f>
        <v>77</v>
      </c>
      <c r="E22" s="123">
        <f t="shared" ref="E22:H22" si="7">SUM(E17:E21)</f>
        <v>51</v>
      </c>
      <c r="F22" s="123">
        <f t="shared" si="7"/>
        <v>17</v>
      </c>
      <c r="G22" s="123">
        <f t="shared" si="7"/>
        <v>3</v>
      </c>
      <c r="H22" s="123">
        <f t="shared" si="7"/>
        <v>148</v>
      </c>
      <c r="I22" s="10"/>
      <c r="K22" s="17"/>
    </row>
    <row r="23" spans="1:11" x14ac:dyDescent="0.25">
      <c r="A23" s="138"/>
      <c r="B23" s="18" t="s">
        <v>12</v>
      </c>
      <c r="C23" s="12"/>
      <c r="D23" s="123">
        <v>10</v>
      </c>
      <c r="E23" s="123">
        <v>12</v>
      </c>
      <c r="F23" s="123">
        <v>0</v>
      </c>
      <c r="G23" s="123">
        <v>1</v>
      </c>
      <c r="H23" s="123">
        <f t="shared" si="6"/>
        <v>23</v>
      </c>
      <c r="I23" s="10"/>
      <c r="K23" s="17"/>
    </row>
    <row r="24" spans="1:11" x14ac:dyDescent="0.25">
      <c r="A24" s="138"/>
      <c r="B24" s="18" t="s">
        <v>68</v>
      </c>
      <c r="C24" s="12"/>
      <c r="D24" s="21">
        <f>D23/D2</f>
        <v>0.12987012987012986</v>
      </c>
      <c r="E24" s="21">
        <f t="shared" ref="E24:H24" si="8">E23/E2</f>
        <v>0.19354838709677419</v>
      </c>
      <c r="F24" s="21">
        <f t="shared" si="8"/>
        <v>0</v>
      </c>
      <c r="G24" s="21">
        <v>0</v>
      </c>
      <c r="H24" s="21">
        <f t="shared" si="8"/>
        <v>0.15131578947368421</v>
      </c>
      <c r="I24" s="10"/>
      <c r="K24" s="17"/>
    </row>
    <row r="25" spans="1:11" x14ac:dyDescent="0.25">
      <c r="A25" s="138"/>
      <c r="B25" s="18" t="s">
        <v>59</v>
      </c>
      <c r="C25" s="12"/>
      <c r="D25" s="105">
        <v>0</v>
      </c>
      <c r="E25" s="9">
        <v>0</v>
      </c>
      <c r="F25" s="105">
        <v>1</v>
      </c>
      <c r="G25" s="105">
        <v>0</v>
      </c>
      <c r="H25" s="123">
        <f t="shared" si="6"/>
        <v>1</v>
      </c>
      <c r="I25" s="10"/>
      <c r="K25" s="18"/>
    </row>
    <row r="26" spans="1:11" x14ac:dyDescent="0.25">
      <c r="A26" s="138"/>
      <c r="B26" s="18" t="s">
        <v>13</v>
      </c>
      <c r="C26" s="12"/>
      <c r="D26" s="105">
        <v>8</v>
      </c>
      <c r="E26" s="9">
        <v>3</v>
      </c>
      <c r="F26" s="105">
        <v>0</v>
      </c>
      <c r="G26" s="105">
        <v>0</v>
      </c>
      <c r="H26" s="123">
        <f t="shared" si="6"/>
        <v>11</v>
      </c>
      <c r="I26" s="10"/>
      <c r="K26" s="18"/>
    </row>
    <row r="27" spans="1:11" x14ac:dyDescent="0.25">
      <c r="A27" s="138"/>
      <c r="B27" s="84" t="s">
        <v>15</v>
      </c>
      <c r="C27" s="12"/>
      <c r="D27" s="21">
        <f>100%-D24</f>
        <v>0.87012987012987009</v>
      </c>
      <c r="E27" s="21">
        <f t="shared" ref="E27:H27" si="9">100%-E24</f>
        <v>0.80645161290322576</v>
      </c>
      <c r="F27" s="21">
        <f t="shared" si="9"/>
        <v>1</v>
      </c>
      <c r="G27" s="21">
        <f t="shared" si="9"/>
        <v>1</v>
      </c>
      <c r="H27" s="21">
        <f t="shared" si="9"/>
        <v>0.84868421052631582</v>
      </c>
      <c r="I27" s="10"/>
      <c r="K27" s="18"/>
    </row>
    <row r="28" spans="1:11" x14ac:dyDescent="0.25">
      <c r="A28" s="22"/>
      <c r="B28" s="14"/>
      <c r="C28" s="12"/>
      <c r="D28" s="15"/>
      <c r="E28" s="15"/>
      <c r="F28" s="15"/>
      <c r="G28" s="15"/>
      <c r="H28" s="16"/>
      <c r="I28" s="10"/>
      <c r="K28" s="18"/>
    </row>
    <row r="29" spans="1:11" x14ac:dyDescent="0.25">
      <c r="A29" s="105" t="s">
        <v>17</v>
      </c>
      <c r="B29" s="18" t="s">
        <v>18</v>
      </c>
      <c r="C29" s="12"/>
      <c r="D29" s="105"/>
      <c r="E29" s="9"/>
      <c r="F29" s="105"/>
      <c r="G29" s="105"/>
      <c r="H29" s="105"/>
      <c r="I29" s="10"/>
      <c r="K29" s="19"/>
    </row>
    <row r="30" spans="1:11" x14ac:dyDescent="0.25">
      <c r="A30" s="23"/>
      <c r="B30" s="14"/>
      <c r="C30" s="12"/>
      <c r="D30" s="15"/>
      <c r="E30" s="15"/>
      <c r="F30" s="15"/>
      <c r="G30" s="15"/>
      <c r="H30" s="16"/>
      <c r="I30" s="10"/>
      <c r="K30" s="20"/>
    </row>
    <row r="31" spans="1:11" x14ac:dyDescent="0.25">
      <c r="A31" s="24" t="s">
        <v>4</v>
      </c>
      <c r="B31" s="19" t="s">
        <v>15</v>
      </c>
      <c r="C31" s="12"/>
      <c r="D31" s="132">
        <f>(H15+H27)/2</f>
        <v>0.86468301435406691</v>
      </c>
      <c r="E31" s="133"/>
      <c r="F31" s="133"/>
      <c r="G31" s="133"/>
      <c r="H31" s="134"/>
      <c r="I31" s="10"/>
    </row>
    <row r="32" spans="1:11" x14ac:dyDescent="0.25">
      <c r="I32" s="10"/>
    </row>
    <row r="33" spans="1:18" x14ac:dyDescent="0.25">
      <c r="I33" s="10"/>
    </row>
    <row r="34" spans="1:18" x14ac:dyDescent="0.25">
      <c r="B34" s="135" t="s">
        <v>19</v>
      </c>
      <c r="C34" s="135"/>
      <c r="D34" s="135"/>
      <c r="E34" s="135"/>
      <c r="F34" s="135"/>
      <c r="I34" s="10"/>
    </row>
    <row r="35" spans="1:18" x14ac:dyDescent="0.25">
      <c r="A35" s="17"/>
      <c r="B35" s="136" t="s">
        <v>20</v>
      </c>
      <c r="C35" s="127"/>
      <c r="D35" s="127"/>
      <c r="E35" s="28"/>
      <c r="F35" s="28" t="s">
        <v>4</v>
      </c>
      <c r="I35" s="10"/>
    </row>
    <row r="36" spans="1:18" x14ac:dyDescent="0.25">
      <c r="A36" s="128" t="s">
        <v>21</v>
      </c>
      <c r="B36" s="127" t="s">
        <v>73</v>
      </c>
      <c r="C36" s="127"/>
      <c r="D36" s="127"/>
      <c r="E36" s="17"/>
      <c r="F36" s="17">
        <v>2</v>
      </c>
      <c r="I36" s="10"/>
    </row>
    <row r="37" spans="1:18" x14ac:dyDescent="0.25">
      <c r="A37" s="128"/>
      <c r="B37" s="129" t="s">
        <v>67</v>
      </c>
      <c r="C37" s="130"/>
      <c r="D37" s="131"/>
      <c r="E37" s="17"/>
      <c r="F37" s="17">
        <v>6</v>
      </c>
      <c r="I37" s="10"/>
    </row>
    <row r="38" spans="1:18" x14ac:dyDescent="0.25">
      <c r="A38" s="128"/>
      <c r="B38" s="106" t="s">
        <v>66</v>
      </c>
      <c r="C38" s="107"/>
      <c r="D38" s="108"/>
      <c r="E38" s="17"/>
      <c r="F38" s="17">
        <v>0</v>
      </c>
      <c r="I38" s="10"/>
    </row>
    <row r="39" spans="1:18" x14ac:dyDescent="0.25">
      <c r="A39" s="128"/>
      <c r="B39" s="127" t="s">
        <v>26</v>
      </c>
      <c r="C39" s="127"/>
      <c r="D39" s="127"/>
      <c r="E39" s="17"/>
      <c r="F39" s="17">
        <v>1</v>
      </c>
    </row>
    <row r="40" spans="1:18" x14ac:dyDescent="0.25">
      <c r="A40" s="128"/>
      <c r="B40" s="129" t="s">
        <v>27</v>
      </c>
      <c r="C40" s="130"/>
      <c r="D40" s="131"/>
      <c r="E40" s="17"/>
      <c r="F40" s="17">
        <v>15</v>
      </c>
    </row>
    <row r="41" spans="1:18" s="26" customFormat="1" x14ac:dyDescent="0.25">
      <c r="A41" s="17"/>
      <c r="B41" s="127"/>
      <c r="C41" s="127"/>
      <c r="D41" s="127"/>
      <c r="E41" s="28" t="s">
        <v>4</v>
      </c>
      <c r="F41" s="28">
        <f>SUM(F36:F40)</f>
        <v>24</v>
      </c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18" s="26" customFormat="1" x14ac:dyDescent="0.25">
      <c r="A42" s="128" t="s">
        <v>28</v>
      </c>
      <c r="B42" s="127" t="s">
        <v>22</v>
      </c>
      <c r="C42" s="127"/>
      <c r="D42" s="127"/>
      <c r="E42" s="17"/>
      <c r="F42" s="17">
        <v>14</v>
      </c>
      <c r="I42" s="11"/>
      <c r="J42" s="11"/>
      <c r="K42" s="11"/>
      <c r="L42" s="11"/>
      <c r="M42" s="11"/>
      <c r="N42" s="11"/>
      <c r="O42" s="11"/>
      <c r="P42" s="11"/>
      <c r="Q42" s="11"/>
      <c r="R42" s="11"/>
    </row>
    <row r="43" spans="1:18" s="26" customFormat="1" x14ac:dyDescent="0.25">
      <c r="A43" s="128"/>
      <c r="B43" s="127" t="s">
        <v>23</v>
      </c>
      <c r="C43" s="127"/>
      <c r="D43" s="127"/>
      <c r="E43" s="17"/>
      <c r="F43" s="17">
        <v>6</v>
      </c>
      <c r="I43" s="11"/>
      <c r="J43" s="11"/>
      <c r="K43" s="11"/>
      <c r="L43" s="11"/>
      <c r="M43" s="11"/>
      <c r="N43" s="11"/>
      <c r="O43" s="11"/>
      <c r="P43" s="11"/>
      <c r="Q43" s="11"/>
      <c r="R43" s="11"/>
    </row>
    <row r="44" spans="1:18" s="26" customFormat="1" x14ac:dyDescent="0.25">
      <c r="A44" s="128"/>
      <c r="B44" s="129" t="s">
        <v>27</v>
      </c>
      <c r="C44" s="130"/>
      <c r="D44" s="131"/>
      <c r="E44" s="17"/>
      <c r="F44" s="17">
        <v>1</v>
      </c>
      <c r="I44" s="11"/>
      <c r="J44" s="11"/>
      <c r="K44" s="11"/>
      <c r="L44" s="11"/>
      <c r="M44" s="11"/>
      <c r="N44" s="11"/>
      <c r="O44" s="11"/>
      <c r="P44" s="11"/>
      <c r="Q44" s="11"/>
      <c r="R44" s="11"/>
    </row>
    <row r="45" spans="1:18" s="26" customFormat="1" x14ac:dyDescent="0.25">
      <c r="A45" s="128"/>
      <c r="B45" s="129" t="s">
        <v>26</v>
      </c>
      <c r="C45" s="130"/>
      <c r="D45" s="131"/>
      <c r="E45" s="17"/>
      <c r="F45" s="17">
        <v>4</v>
      </c>
      <c r="I45" s="11"/>
      <c r="J45" s="11"/>
      <c r="K45" s="11"/>
      <c r="L45" s="11"/>
      <c r="M45" s="11"/>
      <c r="N45" s="11"/>
      <c r="O45" s="11"/>
      <c r="P45" s="11"/>
      <c r="Q45" s="11"/>
      <c r="R45" s="11"/>
    </row>
    <row r="46" spans="1:18" s="26" customFormat="1" x14ac:dyDescent="0.25">
      <c r="A46" s="17"/>
      <c r="B46" s="127"/>
      <c r="C46" s="127"/>
      <c r="D46" s="127"/>
      <c r="E46" s="28" t="s">
        <v>4</v>
      </c>
      <c r="F46" s="28">
        <f>SUM(F42:F45)</f>
        <v>25</v>
      </c>
      <c r="I46" s="11"/>
      <c r="J46" s="11"/>
      <c r="K46" s="11"/>
      <c r="L46" s="11"/>
      <c r="M46" s="11"/>
      <c r="N46" s="11"/>
      <c r="O46" s="11"/>
      <c r="P46" s="11"/>
      <c r="Q46" s="11"/>
      <c r="R46" s="11"/>
    </row>
  </sheetData>
  <mergeCells count="21">
    <mergeCell ref="A17:A27"/>
    <mergeCell ref="A1:B1"/>
    <mergeCell ref="A2:B2"/>
    <mergeCell ref="A3:B3"/>
    <mergeCell ref="A4:B4"/>
    <mergeCell ref="A6:A15"/>
    <mergeCell ref="D31:H31"/>
    <mergeCell ref="B34:F34"/>
    <mergeCell ref="B35:D35"/>
    <mergeCell ref="A36:A40"/>
    <mergeCell ref="B36:D36"/>
    <mergeCell ref="B37:D37"/>
    <mergeCell ref="B39:D39"/>
    <mergeCell ref="B40:D40"/>
    <mergeCell ref="B46:D46"/>
    <mergeCell ref="B41:D41"/>
    <mergeCell ref="A42:A45"/>
    <mergeCell ref="B42:D42"/>
    <mergeCell ref="B43:D43"/>
    <mergeCell ref="B44:D44"/>
    <mergeCell ref="B45:D45"/>
  </mergeCells>
  <pageMargins left="0.7" right="0.7" top="0.75" bottom="0.75" header="0.3" footer="0.3"/>
  <pageSetup scale="90" fitToWidth="0" orientation="portrait" horizontalDpi="4294967293" verticalDpi="4294967293" r:id="rId1"/>
  <headerFooter>
    <oddHeader>&amp;C&amp;F</oddHeader>
    <oddFooter>&amp;C&amp;A</oddFooter>
  </headerFooter>
  <ignoredErrors>
    <ignoredError sqref="D14:E14 F14:G14" formulaRange="1"/>
    <ignoredError sqref="H11 H24 H22" formula="1"/>
    <ignoredError sqref="G27" evalError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7"/>
  <sheetViews>
    <sheetView tabSelected="1" view="pageLayout" topLeftCell="A10" zoomScaleNormal="100" workbookViewId="0">
      <selection activeCell="D31" sqref="D31:H31"/>
    </sheetView>
  </sheetViews>
  <sheetFormatPr defaultColWidth="9.140625" defaultRowHeight="15" x14ac:dyDescent="0.25"/>
  <cols>
    <col min="1" max="1" width="9.85546875" style="11" customWidth="1"/>
    <col min="2" max="2" width="20" style="25" customWidth="1"/>
    <col min="3" max="3" width="4.85546875" style="11" customWidth="1"/>
    <col min="4" max="4" width="10.140625" style="26" customWidth="1"/>
    <col min="5" max="5" width="10.140625" style="27" customWidth="1"/>
    <col min="6" max="8" width="10.140625" style="26" customWidth="1"/>
    <col min="9" max="9" width="10.140625" style="11" customWidth="1"/>
    <col min="10" max="15" width="9.7109375" style="11" customWidth="1"/>
    <col min="16" max="16" width="3.140625" style="11" customWidth="1"/>
    <col min="17" max="17" width="6.140625" style="11" bestFit="1" customWidth="1"/>
    <col min="18" max="18" width="7.85546875" style="11" customWidth="1"/>
    <col min="19" max="16384" width="9.140625" style="11"/>
  </cols>
  <sheetData>
    <row r="1" spans="1:9" s="6" customFormat="1" ht="45" x14ac:dyDescent="0.25">
      <c r="A1" s="140"/>
      <c r="B1" s="140"/>
      <c r="C1" s="109"/>
      <c r="D1" s="2" t="s">
        <v>0</v>
      </c>
      <c r="E1" s="3" t="s">
        <v>1</v>
      </c>
      <c r="F1" s="2" t="s">
        <v>2</v>
      </c>
      <c r="G1" s="2" t="s">
        <v>3</v>
      </c>
      <c r="H1" s="4" t="s">
        <v>4</v>
      </c>
      <c r="I1" s="5"/>
    </row>
    <row r="2" spans="1:9" x14ac:dyDescent="0.25">
      <c r="A2" s="135" t="s">
        <v>5</v>
      </c>
      <c r="B2" s="135"/>
      <c r="C2" s="7"/>
      <c r="D2" s="105">
        <v>60</v>
      </c>
      <c r="E2" s="9">
        <v>45</v>
      </c>
      <c r="F2" s="105">
        <v>18</v>
      </c>
      <c r="G2" s="105">
        <v>0</v>
      </c>
      <c r="H2" s="105">
        <f>SUM(D2:G2)</f>
        <v>123</v>
      </c>
      <c r="I2" s="10"/>
    </row>
    <row r="3" spans="1:9" x14ac:dyDescent="0.25">
      <c r="A3" s="135" t="s">
        <v>6</v>
      </c>
      <c r="B3" s="135"/>
      <c r="C3" s="12"/>
      <c r="D3" s="105">
        <v>66</v>
      </c>
      <c r="E3" s="9">
        <v>42</v>
      </c>
      <c r="F3" s="105">
        <v>20</v>
      </c>
      <c r="G3" s="105">
        <v>4</v>
      </c>
      <c r="H3" s="105">
        <f>SUM(D3:G3)</f>
        <v>132</v>
      </c>
      <c r="I3" s="10"/>
    </row>
    <row r="4" spans="1:9" x14ac:dyDescent="0.25">
      <c r="A4" s="141" t="s">
        <v>7</v>
      </c>
      <c r="B4" s="142"/>
      <c r="C4" s="12"/>
      <c r="D4" s="105">
        <f>SUM(D2:D3)</f>
        <v>126</v>
      </c>
      <c r="E4" s="124">
        <f t="shared" ref="E4:G4" si="0">SUM(E2:E3)</f>
        <v>87</v>
      </c>
      <c r="F4" s="124">
        <f t="shared" si="0"/>
        <v>38</v>
      </c>
      <c r="G4" s="124">
        <f t="shared" si="0"/>
        <v>4</v>
      </c>
      <c r="H4" s="105">
        <f t="shared" ref="H4" si="1">H2+H3</f>
        <v>255</v>
      </c>
      <c r="I4" s="10"/>
    </row>
    <row r="5" spans="1:9" x14ac:dyDescent="0.25">
      <c r="A5" s="13"/>
      <c r="B5" s="14"/>
      <c r="C5" s="12"/>
      <c r="D5" s="15"/>
      <c r="E5" s="15"/>
      <c r="F5" s="15"/>
      <c r="G5" s="15"/>
      <c r="H5" s="16"/>
      <c r="I5" s="10"/>
    </row>
    <row r="6" spans="1:9" x14ac:dyDescent="0.25">
      <c r="A6" s="137" t="s">
        <v>16</v>
      </c>
      <c r="B6" s="17" t="s">
        <v>9</v>
      </c>
      <c r="C6" s="12"/>
      <c r="D6" s="105">
        <v>28</v>
      </c>
      <c r="E6" s="9">
        <v>21</v>
      </c>
      <c r="F6" s="105">
        <v>29</v>
      </c>
      <c r="G6" s="105">
        <v>2</v>
      </c>
      <c r="H6" s="105">
        <f>SUM(D6:G6)</f>
        <v>80</v>
      </c>
      <c r="I6" s="10"/>
    </row>
    <row r="7" spans="1:9" x14ac:dyDescent="0.25">
      <c r="A7" s="138"/>
      <c r="B7" s="17" t="s">
        <v>36</v>
      </c>
      <c r="C7" s="12"/>
      <c r="D7" s="105">
        <v>2</v>
      </c>
      <c r="E7" s="9">
        <v>0</v>
      </c>
      <c r="F7" s="105">
        <v>0</v>
      </c>
      <c r="G7" s="105">
        <v>0</v>
      </c>
      <c r="H7" s="105">
        <f>SUM(D7:G7)</f>
        <v>2</v>
      </c>
      <c r="I7" s="10"/>
    </row>
    <row r="8" spans="1:9" x14ac:dyDescent="0.25">
      <c r="A8" s="138"/>
      <c r="B8" s="17" t="s">
        <v>10</v>
      </c>
      <c r="C8" s="12"/>
      <c r="D8" s="105">
        <v>25</v>
      </c>
      <c r="E8" s="9">
        <v>12</v>
      </c>
      <c r="F8" s="105">
        <v>2</v>
      </c>
      <c r="G8" s="105">
        <v>3</v>
      </c>
      <c r="H8" s="105">
        <f t="shared" ref="H8:H13" si="2">SUM(D8:G8)</f>
        <v>42</v>
      </c>
      <c r="I8" s="10"/>
    </row>
    <row r="9" spans="1:9" x14ac:dyDescent="0.25">
      <c r="A9" s="138"/>
      <c r="B9" s="18" t="s">
        <v>11</v>
      </c>
      <c r="C9" s="12"/>
      <c r="D9" s="105">
        <v>8</v>
      </c>
      <c r="E9" s="9">
        <v>0</v>
      </c>
      <c r="F9" s="105">
        <v>3</v>
      </c>
      <c r="G9" s="105">
        <v>0</v>
      </c>
      <c r="H9" s="105">
        <f t="shared" si="2"/>
        <v>11</v>
      </c>
      <c r="I9" s="10"/>
    </row>
    <row r="10" spans="1:9" x14ac:dyDescent="0.25">
      <c r="A10" s="138"/>
      <c r="B10" s="18" t="s">
        <v>12</v>
      </c>
      <c r="C10" s="12"/>
      <c r="D10" s="105">
        <v>7</v>
      </c>
      <c r="E10" s="9">
        <v>10</v>
      </c>
      <c r="F10" s="105">
        <v>5</v>
      </c>
      <c r="G10" s="105">
        <v>0</v>
      </c>
      <c r="H10" s="105">
        <f t="shared" si="2"/>
        <v>22</v>
      </c>
      <c r="I10" s="10"/>
    </row>
    <row r="11" spans="1:9" x14ac:dyDescent="0.25">
      <c r="A11" s="138"/>
      <c r="B11" s="18" t="s">
        <v>68</v>
      </c>
      <c r="C11" s="12"/>
      <c r="D11" s="21">
        <f>D10/D3</f>
        <v>0.10606060606060606</v>
      </c>
      <c r="E11" s="21">
        <f t="shared" ref="E11:H11" si="3">E10/E3</f>
        <v>0.23809523809523808</v>
      </c>
      <c r="F11" s="21">
        <f t="shared" si="3"/>
        <v>0.25</v>
      </c>
      <c r="G11" s="21">
        <f t="shared" si="3"/>
        <v>0</v>
      </c>
      <c r="H11" s="21">
        <f t="shared" si="3"/>
        <v>0.16666666666666666</v>
      </c>
      <c r="I11" s="10"/>
    </row>
    <row r="12" spans="1:9" x14ac:dyDescent="0.25">
      <c r="A12" s="138"/>
      <c r="B12" s="18" t="s">
        <v>59</v>
      </c>
      <c r="C12" s="12"/>
      <c r="D12" s="105">
        <v>1</v>
      </c>
      <c r="E12" s="9">
        <v>0</v>
      </c>
      <c r="F12" s="105">
        <v>7</v>
      </c>
      <c r="G12" s="105">
        <v>0</v>
      </c>
      <c r="H12" s="105">
        <f t="shared" si="2"/>
        <v>8</v>
      </c>
      <c r="I12" s="10"/>
    </row>
    <row r="13" spans="1:9" x14ac:dyDescent="0.25">
      <c r="A13" s="138"/>
      <c r="B13" s="18" t="s">
        <v>13</v>
      </c>
      <c r="C13" s="12"/>
      <c r="D13" s="105">
        <v>1</v>
      </c>
      <c r="E13" s="9">
        <v>1</v>
      </c>
      <c r="F13" s="105">
        <v>0</v>
      </c>
      <c r="G13" s="105">
        <v>0</v>
      </c>
      <c r="H13" s="105">
        <f t="shared" si="2"/>
        <v>2</v>
      </c>
      <c r="I13" s="10"/>
    </row>
    <row r="14" spans="1:9" x14ac:dyDescent="0.25">
      <c r="A14" s="138"/>
      <c r="B14" s="19" t="s">
        <v>14</v>
      </c>
      <c r="C14" s="12"/>
      <c r="D14" s="105">
        <f>D6+D7+D8+D9</f>
        <v>63</v>
      </c>
      <c r="E14" s="124">
        <f t="shared" ref="E14:H14" si="4">E6+E7+E8+E9</f>
        <v>33</v>
      </c>
      <c r="F14" s="124">
        <f t="shared" si="4"/>
        <v>34</v>
      </c>
      <c r="G14" s="124">
        <f t="shared" si="4"/>
        <v>5</v>
      </c>
      <c r="H14" s="124">
        <f t="shared" si="4"/>
        <v>135</v>
      </c>
      <c r="I14" s="10"/>
    </row>
    <row r="15" spans="1:9" x14ac:dyDescent="0.25">
      <c r="A15" s="139"/>
      <c r="B15" s="20" t="s">
        <v>15</v>
      </c>
      <c r="C15" s="12"/>
      <c r="D15" s="21">
        <f>100%-D11</f>
        <v>0.89393939393939392</v>
      </c>
      <c r="E15" s="21">
        <f t="shared" ref="E15:G15" si="5">100%-E11</f>
        <v>0.76190476190476186</v>
      </c>
      <c r="F15" s="21">
        <f t="shared" si="5"/>
        <v>0.75</v>
      </c>
      <c r="G15" s="21">
        <f t="shared" si="5"/>
        <v>1</v>
      </c>
      <c r="H15" s="21">
        <f>100%-H11</f>
        <v>0.83333333333333337</v>
      </c>
      <c r="I15" s="10"/>
    </row>
    <row r="16" spans="1:9" x14ac:dyDescent="0.25">
      <c r="A16" s="22"/>
      <c r="B16" s="14"/>
      <c r="C16" s="12"/>
      <c r="D16" s="15"/>
      <c r="E16" s="15"/>
      <c r="F16" s="15"/>
      <c r="G16" s="15"/>
      <c r="H16" s="16"/>
      <c r="I16" s="10"/>
    </row>
    <row r="17" spans="1:9" x14ac:dyDescent="0.25">
      <c r="A17" s="137" t="s">
        <v>8</v>
      </c>
      <c r="B17" s="17" t="s">
        <v>9</v>
      </c>
      <c r="C17" s="12"/>
      <c r="D17" s="105">
        <v>33</v>
      </c>
      <c r="E17" s="9">
        <v>45</v>
      </c>
      <c r="F17" s="105">
        <v>10</v>
      </c>
      <c r="G17" s="105">
        <v>1</v>
      </c>
      <c r="H17" s="105">
        <f>SUM(D17:G17)</f>
        <v>89</v>
      </c>
      <c r="I17" s="10"/>
    </row>
    <row r="18" spans="1:9" x14ac:dyDescent="0.25">
      <c r="A18" s="138"/>
      <c r="B18" s="17" t="s">
        <v>36</v>
      </c>
      <c r="C18" s="12"/>
      <c r="D18" s="105">
        <v>6</v>
      </c>
      <c r="E18" s="9">
        <v>1</v>
      </c>
      <c r="F18" s="105">
        <v>0</v>
      </c>
      <c r="G18" s="105">
        <v>0</v>
      </c>
      <c r="H18" s="105">
        <f t="shared" ref="H18:H25" si="6">SUM(D18:G18)</f>
        <v>7</v>
      </c>
      <c r="I18" s="10"/>
    </row>
    <row r="19" spans="1:9" x14ac:dyDescent="0.25">
      <c r="A19" s="138"/>
      <c r="B19" s="17" t="s">
        <v>10</v>
      </c>
      <c r="C19" s="12"/>
      <c r="D19" s="105">
        <v>5</v>
      </c>
      <c r="E19" s="9">
        <v>1</v>
      </c>
      <c r="F19" s="105">
        <v>3</v>
      </c>
      <c r="G19" s="105">
        <v>0</v>
      </c>
      <c r="H19" s="105">
        <f t="shared" si="6"/>
        <v>9</v>
      </c>
      <c r="I19" s="10"/>
    </row>
    <row r="20" spans="1:9" x14ac:dyDescent="0.25">
      <c r="A20" s="138"/>
      <c r="B20" s="18" t="s">
        <v>11</v>
      </c>
      <c r="C20" s="12"/>
      <c r="D20" s="105">
        <v>2</v>
      </c>
      <c r="E20" s="9">
        <v>0</v>
      </c>
      <c r="F20" s="105">
        <v>1</v>
      </c>
      <c r="G20" s="105">
        <v>0</v>
      </c>
      <c r="H20" s="105">
        <f t="shared" si="6"/>
        <v>3</v>
      </c>
      <c r="I20" s="10"/>
    </row>
    <row r="21" spans="1:9" x14ac:dyDescent="0.25">
      <c r="A21" s="138"/>
      <c r="B21" s="18" t="s">
        <v>30</v>
      </c>
      <c r="C21" s="12"/>
      <c r="D21" s="105">
        <v>11</v>
      </c>
      <c r="E21" s="9">
        <v>14</v>
      </c>
      <c r="F21" s="105">
        <v>1</v>
      </c>
      <c r="G21" s="105">
        <v>0</v>
      </c>
      <c r="H21" s="105">
        <f t="shared" si="6"/>
        <v>26</v>
      </c>
      <c r="I21" s="10"/>
    </row>
    <row r="22" spans="1:9" x14ac:dyDescent="0.25">
      <c r="A22" s="138"/>
      <c r="B22" s="18" t="s">
        <v>12</v>
      </c>
      <c r="C22" s="12"/>
      <c r="D22" s="105">
        <v>13</v>
      </c>
      <c r="E22" s="9">
        <v>4</v>
      </c>
      <c r="F22" s="105">
        <v>4</v>
      </c>
      <c r="G22" s="105">
        <v>0</v>
      </c>
      <c r="H22" s="105">
        <f t="shared" si="6"/>
        <v>21</v>
      </c>
      <c r="I22" s="10"/>
    </row>
    <row r="23" spans="1:9" x14ac:dyDescent="0.25">
      <c r="A23" s="138"/>
      <c r="B23" s="18" t="s">
        <v>68</v>
      </c>
      <c r="C23" s="12"/>
      <c r="D23" s="21">
        <f>D22/D2</f>
        <v>0.21666666666666667</v>
      </c>
      <c r="E23" s="126">
        <f>E22/E2</f>
        <v>8.8888888888888892E-2</v>
      </c>
      <c r="F23" s="126">
        <f t="shared" ref="F23" si="7">F22/F2</f>
        <v>0.22222222222222221</v>
      </c>
      <c r="G23" s="126">
        <v>0</v>
      </c>
      <c r="H23" s="126">
        <f t="shared" ref="H23" si="8">H22/H2</f>
        <v>0.17073170731707318</v>
      </c>
      <c r="I23" s="10"/>
    </row>
    <row r="24" spans="1:9" x14ac:dyDescent="0.25">
      <c r="A24" s="138"/>
      <c r="B24" s="18" t="s">
        <v>59</v>
      </c>
      <c r="C24" s="12"/>
      <c r="D24" s="105">
        <v>0</v>
      </c>
      <c r="E24" s="9">
        <v>0</v>
      </c>
      <c r="F24" s="105">
        <v>3</v>
      </c>
      <c r="G24" s="105">
        <v>0</v>
      </c>
      <c r="H24" s="105">
        <f t="shared" si="6"/>
        <v>3</v>
      </c>
      <c r="I24" s="10"/>
    </row>
    <row r="25" spans="1:9" x14ac:dyDescent="0.25">
      <c r="A25" s="138"/>
      <c r="B25" s="18" t="s">
        <v>13</v>
      </c>
      <c r="C25" s="12"/>
      <c r="D25" s="105">
        <v>5</v>
      </c>
      <c r="E25" s="9">
        <v>0</v>
      </c>
      <c r="F25" s="105">
        <v>0</v>
      </c>
      <c r="G25" s="105">
        <v>0</v>
      </c>
      <c r="H25" s="105">
        <f t="shared" si="6"/>
        <v>5</v>
      </c>
      <c r="I25" s="10"/>
    </row>
    <row r="26" spans="1:9" x14ac:dyDescent="0.25">
      <c r="A26" s="138"/>
      <c r="B26" s="19" t="s">
        <v>14</v>
      </c>
      <c r="C26" s="12"/>
      <c r="D26" s="105">
        <f>D17+D18+D19+D20+D21</f>
        <v>57</v>
      </c>
      <c r="E26" s="124">
        <f t="shared" ref="E26:G26" si="9">E17+E18+E19+E20+E21</f>
        <v>61</v>
      </c>
      <c r="F26" s="124">
        <f t="shared" si="9"/>
        <v>15</v>
      </c>
      <c r="G26" s="124">
        <f t="shared" si="9"/>
        <v>1</v>
      </c>
      <c r="H26" s="105">
        <f>SUM(D26:G26)</f>
        <v>134</v>
      </c>
      <c r="I26" s="10"/>
    </row>
    <row r="27" spans="1:9" x14ac:dyDescent="0.25">
      <c r="A27" s="139"/>
      <c r="B27" s="20" t="s">
        <v>15</v>
      </c>
      <c r="C27" s="12"/>
      <c r="D27" s="21">
        <f>100%-D23</f>
        <v>0.78333333333333333</v>
      </c>
      <c r="E27" s="21">
        <f t="shared" ref="E27:H27" si="10">100%-E23</f>
        <v>0.91111111111111109</v>
      </c>
      <c r="F27" s="21">
        <f t="shared" si="10"/>
        <v>0.77777777777777779</v>
      </c>
      <c r="G27" s="21">
        <f t="shared" si="10"/>
        <v>1</v>
      </c>
      <c r="H27" s="21">
        <f t="shared" si="10"/>
        <v>0.82926829268292679</v>
      </c>
      <c r="I27" s="10"/>
    </row>
    <row r="28" spans="1:9" x14ac:dyDescent="0.25">
      <c r="A28" s="22"/>
      <c r="B28" s="14"/>
      <c r="C28" s="12"/>
      <c r="D28" s="15"/>
      <c r="E28" s="15"/>
      <c r="F28" s="15"/>
      <c r="G28" s="15"/>
      <c r="H28" s="16"/>
      <c r="I28" s="10"/>
    </row>
    <row r="29" spans="1:9" x14ac:dyDescent="0.25">
      <c r="A29" s="105" t="s">
        <v>17</v>
      </c>
      <c r="B29" s="18" t="s">
        <v>18</v>
      </c>
      <c r="C29" s="12"/>
      <c r="D29" s="105"/>
      <c r="E29" s="9"/>
      <c r="F29" s="105"/>
      <c r="G29" s="105"/>
      <c r="H29" s="105"/>
      <c r="I29" s="10"/>
    </row>
    <row r="30" spans="1:9" x14ac:dyDescent="0.25">
      <c r="A30" s="23"/>
      <c r="B30" s="14"/>
      <c r="C30" s="12"/>
      <c r="D30" s="15"/>
      <c r="E30" s="15"/>
      <c r="F30" s="15"/>
      <c r="G30" s="15"/>
      <c r="H30" s="16"/>
      <c r="I30" s="10"/>
    </row>
    <row r="31" spans="1:9" x14ac:dyDescent="0.25">
      <c r="A31" s="24" t="s">
        <v>4</v>
      </c>
      <c r="B31" s="19" t="s">
        <v>15</v>
      </c>
      <c r="C31" s="12"/>
      <c r="D31" s="132">
        <f>(H15+H27)/2</f>
        <v>0.83130081300813008</v>
      </c>
      <c r="E31" s="133"/>
      <c r="F31" s="133"/>
      <c r="G31" s="133"/>
      <c r="H31" s="134"/>
      <c r="I31" s="10"/>
    </row>
    <row r="32" spans="1:9" x14ac:dyDescent="0.25">
      <c r="I32" s="10"/>
    </row>
    <row r="33" spans="1:18" x14ac:dyDescent="0.25">
      <c r="A33" s="17"/>
      <c r="B33" s="135" t="s">
        <v>19</v>
      </c>
      <c r="C33" s="135"/>
      <c r="D33" s="135"/>
      <c r="E33" s="135"/>
      <c r="F33" s="135"/>
      <c r="I33" s="10"/>
    </row>
    <row r="34" spans="1:18" x14ac:dyDescent="0.25">
      <c r="A34" s="17"/>
      <c r="B34" s="136" t="s">
        <v>20</v>
      </c>
      <c r="C34" s="127"/>
      <c r="D34" s="127"/>
      <c r="E34" s="28"/>
      <c r="F34" s="28" t="s">
        <v>4</v>
      </c>
      <c r="I34" s="10"/>
    </row>
    <row r="35" spans="1:18" x14ac:dyDescent="0.25">
      <c r="A35" s="128" t="s">
        <v>21</v>
      </c>
      <c r="B35" s="17" t="s">
        <v>22</v>
      </c>
      <c r="C35" s="17"/>
      <c r="D35" s="17"/>
      <c r="E35" s="17"/>
      <c r="F35" s="17">
        <v>1</v>
      </c>
      <c r="I35" s="10"/>
    </row>
    <row r="36" spans="1:18" x14ac:dyDescent="0.25">
      <c r="A36" s="128"/>
      <c r="B36" s="17" t="s">
        <v>23</v>
      </c>
      <c r="C36" s="17"/>
      <c r="D36" s="17"/>
      <c r="E36" s="17"/>
      <c r="F36" s="17">
        <v>3</v>
      </c>
      <c r="I36" s="10"/>
    </row>
    <row r="37" spans="1:18" x14ac:dyDescent="0.25">
      <c r="A37" s="128"/>
      <c r="B37" s="17" t="s">
        <v>61</v>
      </c>
      <c r="C37" s="17"/>
      <c r="D37" s="17"/>
      <c r="E37" s="17"/>
      <c r="F37" s="17">
        <v>10</v>
      </c>
      <c r="I37" s="10"/>
    </row>
    <row r="38" spans="1:18" x14ac:dyDescent="0.25">
      <c r="A38" s="128"/>
      <c r="B38" s="17" t="s">
        <v>62</v>
      </c>
      <c r="C38" s="17"/>
      <c r="D38" s="17"/>
      <c r="E38" s="17"/>
      <c r="F38" s="17">
        <v>1</v>
      </c>
      <c r="I38" s="10"/>
    </row>
    <row r="39" spans="1:18" x14ac:dyDescent="0.25">
      <c r="A39" s="128"/>
      <c r="B39" s="17" t="s">
        <v>26</v>
      </c>
      <c r="C39" s="17"/>
      <c r="D39" s="17"/>
      <c r="E39" s="17"/>
      <c r="F39" s="17">
        <v>3</v>
      </c>
      <c r="I39" s="10"/>
    </row>
    <row r="40" spans="1:18" x14ac:dyDescent="0.25">
      <c r="A40" s="128"/>
      <c r="B40" s="17" t="s">
        <v>27</v>
      </c>
      <c r="C40" s="17"/>
      <c r="D40" s="17"/>
      <c r="E40" s="17"/>
      <c r="F40" s="17">
        <v>6</v>
      </c>
      <c r="I40" s="10"/>
    </row>
    <row r="41" spans="1:18" s="26" customFormat="1" x14ac:dyDescent="0.25">
      <c r="A41" s="17"/>
      <c r="B41" s="127"/>
      <c r="C41" s="127"/>
      <c r="D41" s="127"/>
      <c r="E41" s="28" t="s">
        <v>4</v>
      </c>
      <c r="F41" s="28">
        <f>SUM(F35:F40)</f>
        <v>24</v>
      </c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18" s="26" customFormat="1" x14ac:dyDescent="0.25">
      <c r="A42" s="128" t="s">
        <v>28</v>
      </c>
      <c r="B42" s="17" t="s">
        <v>22</v>
      </c>
      <c r="C42" s="17" t="s">
        <v>28</v>
      </c>
      <c r="D42" s="125"/>
      <c r="E42" s="17"/>
      <c r="F42" s="17">
        <v>6</v>
      </c>
      <c r="I42" s="11"/>
      <c r="J42" s="11"/>
      <c r="K42" s="11"/>
      <c r="L42" s="11"/>
      <c r="M42" s="11"/>
      <c r="N42" s="11"/>
      <c r="O42" s="11"/>
      <c r="P42" s="11"/>
      <c r="Q42" s="11"/>
      <c r="R42" s="11"/>
    </row>
    <row r="43" spans="1:18" s="26" customFormat="1" x14ac:dyDescent="0.25">
      <c r="A43" s="128"/>
      <c r="B43" s="17" t="s">
        <v>23</v>
      </c>
      <c r="C43" s="17" t="s">
        <v>28</v>
      </c>
      <c r="D43" s="125"/>
      <c r="E43" s="17"/>
      <c r="F43" s="17">
        <v>11</v>
      </c>
      <c r="I43" s="11"/>
      <c r="J43" s="11"/>
      <c r="K43" s="11"/>
      <c r="L43" s="11"/>
      <c r="M43" s="11"/>
      <c r="N43" s="11"/>
      <c r="O43" s="11"/>
      <c r="P43" s="11"/>
      <c r="Q43" s="11"/>
      <c r="R43" s="11"/>
    </row>
    <row r="44" spans="1:18" s="26" customFormat="1" x14ac:dyDescent="0.25">
      <c r="A44" s="128"/>
      <c r="B44" s="17" t="s">
        <v>24</v>
      </c>
      <c r="C44" s="17" t="s">
        <v>28</v>
      </c>
      <c r="D44" s="125"/>
      <c r="E44" s="17"/>
      <c r="F44" s="17">
        <v>2</v>
      </c>
      <c r="I44" s="11"/>
      <c r="J44" s="11"/>
      <c r="K44" s="11"/>
      <c r="L44" s="11"/>
      <c r="M44" s="11"/>
      <c r="N44" s="11"/>
      <c r="O44" s="11"/>
      <c r="P44" s="11"/>
      <c r="Q44" s="11"/>
      <c r="R44" s="11"/>
    </row>
    <row r="45" spans="1:18" s="26" customFormat="1" x14ac:dyDescent="0.25">
      <c r="A45" s="128"/>
      <c r="B45" s="17" t="s">
        <v>26</v>
      </c>
      <c r="C45" s="17" t="s">
        <v>28</v>
      </c>
      <c r="D45" s="125"/>
      <c r="E45" s="17"/>
      <c r="F45" s="17">
        <v>8</v>
      </c>
      <c r="I45" s="11"/>
      <c r="J45" s="11"/>
      <c r="K45" s="11"/>
      <c r="L45" s="11"/>
      <c r="M45" s="11"/>
      <c r="N45" s="11"/>
      <c r="O45" s="11"/>
      <c r="P45" s="11"/>
      <c r="Q45" s="11"/>
      <c r="R45" s="11"/>
    </row>
    <row r="46" spans="1:18" s="26" customFormat="1" x14ac:dyDescent="0.25">
      <c r="A46" s="128"/>
      <c r="B46" s="17" t="s">
        <v>27</v>
      </c>
      <c r="C46" s="17" t="s">
        <v>28</v>
      </c>
      <c r="D46" s="125"/>
      <c r="E46" s="17"/>
      <c r="F46" s="17">
        <v>3</v>
      </c>
      <c r="I46" s="11"/>
      <c r="J46" s="11"/>
      <c r="K46" s="11"/>
      <c r="L46" s="11"/>
      <c r="M46" s="11"/>
      <c r="N46" s="11"/>
      <c r="O46" s="11"/>
      <c r="P46" s="11"/>
      <c r="Q46" s="11"/>
      <c r="R46" s="11"/>
    </row>
    <row r="47" spans="1:18" s="26" customFormat="1" x14ac:dyDescent="0.25">
      <c r="A47" s="17"/>
      <c r="B47" s="127"/>
      <c r="C47" s="127"/>
      <c r="D47" s="127"/>
      <c r="E47" s="28" t="s">
        <v>4</v>
      </c>
      <c r="F47" s="28">
        <f>SUM(F42:F46)</f>
        <v>30</v>
      </c>
      <c r="I47" s="11"/>
      <c r="J47" s="11"/>
      <c r="K47" s="11"/>
      <c r="L47" s="11"/>
      <c r="M47" s="11"/>
      <c r="N47" s="11"/>
      <c r="O47" s="11"/>
      <c r="P47" s="11"/>
      <c r="Q47" s="11"/>
      <c r="R47" s="11"/>
    </row>
  </sheetData>
  <mergeCells count="13">
    <mergeCell ref="A17:A27"/>
    <mergeCell ref="A1:B1"/>
    <mergeCell ref="A2:B2"/>
    <mergeCell ref="A3:B3"/>
    <mergeCell ref="A4:B4"/>
    <mergeCell ref="A6:A15"/>
    <mergeCell ref="D31:H31"/>
    <mergeCell ref="B33:F33"/>
    <mergeCell ref="B34:D34"/>
    <mergeCell ref="A35:A40"/>
    <mergeCell ref="B47:D47"/>
    <mergeCell ref="B41:D41"/>
    <mergeCell ref="A42:A46"/>
  </mergeCells>
  <pageMargins left="0.7" right="0.7" top="0.75" bottom="0.75" header="0.3" footer="0.3"/>
  <pageSetup scale="94" orientation="portrait" horizontalDpi="4294967293" verticalDpi="4294967293" r:id="rId1"/>
  <headerFooter>
    <oddHeader>&amp;C&amp;F</oddHeader>
    <oddFooter>&amp;C&amp;A</oddFooter>
  </headerFooter>
  <ignoredErrors>
    <ignoredError sqref="H11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view="pageLayout" topLeftCell="A4" zoomScaleNormal="100" workbookViewId="0">
      <selection activeCell="C27" sqref="C27"/>
    </sheetView>
  </sheetViews>
  <sheetFormatPr defaultRowHeight="15" x14ac:dyDescent="0.25"/>
  <cols>
    <col min="1" max="1" width="23.85546875" bestFit="1" customWidth="1"/>
  </cols>
  <sheetData>
    <row r="1" spans="1:16" s="74" customFormat="1" x14ac:dyDescent="0.25">
      <c r="A1" s="68"/>
      <c r="B1" s="69"/>
      <c r="C1" s="70" t="s">
        <v>37</v>
      </c>
      <c r="D1" s="71" t="s">
        <v>38</v>
      </c>
      <c r="E1" s="70" t="s">
        <v>39</v>
      </c>
      <c r="F1" s="70" t="s">
        <v>40</v>
      </c>
      <c r="G1" s="72" t="s">
        <v>41</v>
      </c>
      <c r="H1" s="72" t="s">
        <v>42</v>
      </c>
      <c r="I1" s="72" t="s">
        <v>43</v>
      </c>
      <c r="J1" s="72" t="s">
        <v>44</v>
      </c>
      <c r="K1" s="72" t="s">
        <v>45</v>
      </c>
      <c r="L1" s="72" t="s">
        <v>46</v>
      </c>
      <c r="M1" s="72" t="s">
        <v>47</v>
      </c>
      <c r="N1" s="72" t="s">
        <v>48</v>
      </c>
      <c r="O1" s="72" t="s">
        <v>49</v>
      </c>
      <c r="P1" s="73"/>
    </row>
    <row r="2" spans="1:16" x14ac:dyDescent="0.25">
      <c r="A2" s="36" t="s">
        <v>6</v>
      </c>
      <c r="B2" s="38"/>
      <c r="C2" s="35">
        <v>134</v>
      </c>
      <c r="D2" s="9">
        <v>162</v>
      </c>
      <c r="E2" s="35">
        <v>160</v>
      </c>
      <c r="F2" s="35">
        <v>151</v>
      </c>
      <c r="G2" s="35">
        <v>147</v>
      </c>
      <c r="H2" s="35">
        <v>180</v>
      </c>
      <c r="I2" s="35">
        <v>174</v>
      </c>
      <c r="J2" s="35">
        <v>183</v>
      </c>
      <c r="K2" s="35">
        <v>191</v>
      </c>
      <c r="L2" s="35">
        <v>192</v>
      </c>
      <c r="M2" s="35">
        <v>176</v>
      </c>
      <c r="N2" s="35">
        <v>132</v>
      </c>
      <c r="O2" s="36">
        <f>SUM(C2:N2)</f>
        <v>1982</v>
      </c>
      <c r="P2" s="39"/>
    </row>
    <row r="3" spans="1:16" x14ac:dyDescent="0.25">
      <c r="A3" s="36" t="s">
        <v>5</v>
      </c>
      <c r="B3" s="12"/>
      <c r="C3" s="35">
        <v>133</v>
      </c>
      <c r="D3" s="9">
        <v>135</v>
      </c>
      <c r="E3" s="35">
        <v>162</v>
      </c>
      <c r="F3" s="35">
        <v>194</v>
      </c>
      <c r="G3" s="35">
        <v>410</v>
      </c>
      <c r="H3" s="36">
        <v>290</v>
      </c>
      <c r="I3" s="36">
        <v>211</v>
      </c>
      <c r="J3" s="36">
        <v>303</v>
      </c>
      <c r="K3" s="36">
        <v>184</v>
      </c>
      <c r="L3" s="36">
        <v>229</v>
      </c>
      <c r="M3" s="36">
        <v>152</v>
      </c>
      <c r="N3" s="36">
        <v>123</v>
      </c>
      <c r="O3" s="36">
        <f>SUM(C3:N3)</f>
        <v>2526</v>
      </c>
      <c r="P3" s="39"/>
    </row>
    <row r="4" spans="1:16" x14ac:dyDescent="0.25">
      <c r="A4" s="40" t="s">
        <v>7</v>
      </c>
      <c r="B4" s="41"/>
      <c r="C4" s="42">
        <f t="shared" ref="C4:N4" si="0">SUM(C2:C3)</f>
        <v>267</v>
      </c>
      <c r="D4" s="42">
        <f t="shared" si="0"/>
        <v>297</v>
      </c>
      <c r="E4" s="42">
        <f t="shared" si="0"/>
        <v>322</v>
      </c>
      <c r="F4" s="42">
        <f t="shared" si="0"/>
        <v>345</v>
      </c>
      <c r="G4" s="42">
        <f t="shared" si="0"/>
        <v>557</v>
      </c>
      <c r="H4" s="42">
        <f t="shared" si="0"/>
        <v>470</v>
      </c>
      <c r="I4" s="42">
        <f t="shared" si="0"/>
        <v>385</v>
      </c>
      <c r="J4" s="42">
        <f t="shared" si="0"/>
        <v>486</v>
      </c>
      <c r="K4" s="42">
        <f t="shared" si="0"/>
        <v>375</v>
      </c>
      <c r="L4" s="42">
        <f t="shared" si="0"/>
        <v>421</v>
      </c>
      <c r="M4" s="42">
        <f t="shared" si="0"/>
        <v>328</v>
      </c>
      <c r="N4" s="42">
        <f t="shared" si="0"/>
        <v>255</v>
      </c>
      <c r="O4" s="40">
        <f>SUM(C4:N4)</f>
        <v>4508</v>
      </c>
      <c r="P4" s="39"/>
    </row>
    <row r="5" spans="1:16" x14ac:dyDescent="0.25">
      <c r="A5" s="35" t="s">
        <v>50</v>
      </c>
      <c r="B5" s="12"/>
      <c r="C5" s="35"/>
      <c r="D5" s="9"/>
      <c r="E5" s="35"/>
      <c r="F5" s="35"/>
      <c r="G5" s="35"/>
      <c r="H5" s="36"/>
      <c r="I5" s="36"/>
      <c r="J5" s="36"/>
      <c r="K5" s="36"/>
      <c r="L5" s="36"/>
      <c r="M5" s="36"/>
      <c r="N5" s="36"/>
      <c r="O5" s="36"/>
      <c r="P5" s="39"/>
    </row>
    <row r="6" spans="1:16" x14ac:dyDescent="0.25">
      <c r="A6" s="43"/>
      <c r="B6" s="44"/>
      <c r="C6" s="16"/>
      <c r="D6" s="16"/>
      <c r="E6" s="16"/>
      <c r="F6" s="16"/>
      <c r="G6" s="16"/>
      <c r="H6" s="45"/>
      <c r="I6" s="45"/>
      <c r="J6" s="45"/>
      <c r="K6" s="45"/>
      <c r="L6" s="45"/>
      <c r="M6" s="45"/>
      <c r="N6" s="45"/>
      <c r="O6" s="45"/>
      <c r="P6" s="46"/>
    </row>
    <row r="7" spans="1:16" x14ac:dyDescent="0.25">
      <c r="A7" s="47"/>
      <c r="B7" s="10"/>
      <c r="C7" s="27"/>
      <c r="D7" s="27"/>
      <c r="E7" s="27"/>
      <c r="F7" s="27"/>
      <c r="G7" s="27"/>
      <c r="H7" s="48"/>
      <c r="I7" s="48"/>
      <c r="J7" s="48"/>
      <c r="K7" s="48"/>
      <c r="L7" s="48"/>
      <c r="M7" s="48"/>
      <c r="N7" s="48"/>
      <c r="O7" s="48"/>
      <c r="P7" s="10"/>
    </row>
    <row r="8" spans="1:16" s="74" customFormat="1" x14ac:dyDescent="0.25">
      <c r="A8" s="49" t="s">
        <v>51</v>
      </c>
      <c r="B8" s="75"/>
      <c r="C8" s="70" t="s">
        <v>37</v>
      </c>
      <c r="D8" s="71" t="s">
        <v>38</v>
      </c>
      <c r="E8" s="70" t="s">
        <v>39</v>
      </c>
      <c r="F8" s="70" t="s">
        <v>40</v>
      </c>
      <c r="G8" s="72" t="s">
        <v>41</v>
      </c>
      <c r="H8" s="72" t="s">
        <v>42</v>
      </c>
      <c r="I8" s="72" t="s">
        <v>43</v>
      </c>
      <c r="J8" s="72" t="s">
        <v>44</v>
      </c>
      <c r="K8" s="72" t="s">
        <v>45</v>
      </c>
      <c r="L8" s="72" t="s">
        <v>46</v>
      </c>
      <c r="M8" s="72" t="s">
        <v>47</v>
      </c>
      <c r="N8" s="72" t="s">
        <v>48</v>
      </c>
      <c r="O8" s="50" t="s">
        <v>4</v>
      </c>
      <c r="P8" s="51" t="s">
        <v>52</v>
      </c>
    </row>
    <row r="9" spans="1:16" x14ac:dyDescent="0.25">
      <c r="A9" s="17" t="s">
        <v>9</v>
      </c>
      <c r="B9" s="44"/>
      <c r="C9" s="35">
        <v>67</v>
      </c>
      <c r="D9" s="35">
        <v>61</v>
      </c>
      <c r="E9" s="35">
        <v>70</v>
      </c>
      <c r="F9" s="35">
        <v>48</v>
      </c>
      <c r="G9" s="35">
        <v>56</v>
      </c>
      <c r="H9" s="9">
        <v>77</v>
      </c>
      <c r="I9" s="36">
        <v>90</v>
      </c>
      <c r="J9" s="36">
        <v>76</v>
      </c>
      <c r="K9" s="36">
        <v>84</v>
      </c>
      <c r="L9" s="36">
        <v>96</v>
      </c>
      <c r="M9" s="36">
        <v>79</v>
      </c>
      <c r="N9" s="52">
        <v>80</v>
      </c>
      <c r="O9" s="37">
        <f t="shared" ref="O9:O17" si="1">SUM(C9:N9)</f>
        <v>884</v>
      </c>
      <c r="P9" s="53">
        <f>O9/O2</f>
        <v>0.44601412714429867</v>
      </c>
    </row>
    <row r="10" spans="1:16" x14ac:dyDescent="0.25">
      <c r="A10" s="17" t="s">
        <v>31</v>
      </c>
      <c r="B10" s="44"/>
      <c r="C10" s="35">
        <v>1</v>
      </c>
      <c r="D10" s="35">
        <v>7</v>
      </c>
      <c r="E10" s="35">
        <v>2</v>
      </c>
      <c r="F10" s="35">
        <v>4</v>
      </c>
      <c r="G10" s="35">
        <v>0</v>
      </c>
      <c r="H10" s="9">
        <v>2</v>
      </c>
      <c r="I10" s="36">
        <v>3</v>
      </c>
      <c r="J10" s="36">
        <v>1</v>
      </c>
      <c r="K10" s="36">
        <v>7</v>
      </c>
      <c r="L10" s="36">
        <v>3</v>
      </c>
      <c r="M10" s="36">
        <v>2</v>
      </c>
      <c r="N10" s="52">
        <v>2</v>
      </c>
      <c r="O10" s="37">
        <f t="shared" si="1"/>
        <v>34</v>
      </c>
      <c r="P10" s="53">
        <f>O10/O2</f>
        <v>1.7154389505549948E-2</v>
      </c>
    </row>
    <row r="11" spans="1:16" x14ac:dyDescent="0.25">
      <c r="A11" s="17" t="s">
        <v>10</v>
      </c>
      <c r="B11" s="44"/>
      <c r="C11" s="35">
        <v>39</v>
      </c>
      <c r="D11" s="35">
        <v>54</v>
      </c>
      <c r="E11" s="35">
        <v>55</v>
      </c>
      <c r="F11" s="35">
        <v>51</v>
      </c>
      <c r="G11" s="35">
        <v>53</v>
      </c>
      <c r="H11" s="9">
        <v>40</v>
      </c>
      <c r="I11" s="36">
        <v>63</v>
      </c>
      <c r="J11" s="36">
        <v>50</v>
      </c>
      <c r="K11" s="36">
        <v>49</v>
      </c>
      <c r="L11" s="36">
        <v>50</v>
      </c>
      <c r="M11" s="36">
        <v>60</v>
      </c>
      <c r="N11" s="52">
        <v>42</v>
      </c>
      <c r="O11" s="37">
        <f t="shared" si="1"/>
        <v>606</v>
      </c>
      <c r="P11" s="53">
        <f>O11/O2</f>
        <v>0.30575176589303732</v>
      </c>
    </row>
    <row r="12" spans="1:16" x14ac:dyDescent="0.25">
      <c r="A12" s="18" t="s">
        <v>11</v>
      </c>
      <c r="B12" s="44"/>
      <c r="C12" s="35">
        <v>21</v>
      </c>
      <c r="D12" s="35">
        <v>8</v>
      </c>
      <c r="E12" s="35">
        <v>19</v>
      </c>
      <c r="F12" s="35">
        <v>14</v>
      </c>
      <c r="G12" s="35">
        <v>2</v>
      </c>
      <c r="H12" s="9">
        <v>27</v>
      </c>
      <c r="I12" s="36">
        <v>21</v>
      </c>
      <c r="J12" s="36">
        <v>13</v>
      </c>
      <c r="K12" s="36">
        <v>10</v>
      </c>
      <c r="L12" s="36">
        <v>20</v>
      </c>
      <c r="M12" s="36">
        <v>4</v>
      </c>
      <c r="N12" s="52">
        <v>11</v>
      </c>
      <c r="O12" s="37">
        <f t="shared" si="1"/>
        <v>170</v>
      </c>
      <c r="P12" s="53">
        <f>O12/O2</f>
        <v>8.5771947527749748E-2</v>
      </c>
    </row>
    <row r="13" spans="1:16" x14ac:dyDescent="0.25">
      <c r="A13" s="33" t="s">
        <v>29</v>
      </c>
      <c r="B13" s="54"/>
      <c r="C13" s="55">
        <f t="shared" ref="C13:N13" si="2">SUM(C9:C12)</f>
        <v>128</v>
      </c>
      <c r="D13" s="55">
        <f t="shared" si="2"/>
        <v>130</v>
      </c>
      <c r="E13" s="55">
        <f t="shared" si="2"/>
        <v>146</v>
      </c>
      <c r="F13" s="55">
        <f t="shared" si="2"/>
        <v>117</v>
      </c>
      <c r="G13" s="55">
        <f t="shared" si="2"/>
        <v>111</v>
      </c>
      <c r="H13" s="55">
        <f t="shared" si="2"/>
        <v>146</v>
      </c>
      <c r="I13" s="55">
        <f t="shared" si="2"/>
        <v>177</v>
      </c>
      <c r="J13" s="55">
        <f t="shared" si="2"/>
        <v>140</v>
      </c>
      <c r="K13" s="55">
        <f t="shared" si="2"/>
        <v>150</v>
      </c>
      <c r="L13" s="55">
        <f t="shared" si="2"/>
        <v>169</v>
      </c>
      <c r="M13" s="55">
        <f t="shared" si="2"/>
        <v>145</v>
      </c>
      <c r="N13" s="55">
        <f t="shared" si="2"/>
        <v>135</v>
      </c>
      <c r="O13" s="55">
        <f t="shared" si="1"/>
        <v>1694</v>
      </c>
      <c r="P13" s="56">
        <f>(O13+O17+O16)/O2</f>
        <v>0.89455095862764888</v>
      </c>
    </row>
    <row r="14" spans="1:16" x14ac:dyDescent="0.25">
      <c r="A14" s="18" t="s">
        <v>12</v>
      </c>
      <c r="B14" s="44"/>
      <c r="C14" s="35">
        <v>15</v>
      </c>
      <c r="D14" s="35">
        <v>15</v>
      </c>
      <c r="E14" s="35">
        <v>10</v>
      </c>
      <c r="F14" s="35">
        <v>23</v>
      </c>
      <c r="G14" s="35">
        <v>16</v>
      </c>
      <c r="H14" s="9">
        <v>15</v>
      </c>
      <c r="I14" s="36">
        <v>5</v>
      </c>
      <c r="J14" s="36">
        <v>14</v>
      </c>
      <c r="K14" s="36">
        <v>14</v>
      </c>
      <c r="L14" s="36">
        <v>22</v>
      </c>
      <c r="M14" s="36">
        <v>21</v>
      </c>
      <c r="N14" s="52">
        <v>22</v>
      </c>
      <c r="O14" s="37">
        <f t="shared" si="1"/>
        <v>192</v>
      </c>
      <c r="P14" s="53">
        <f>O14/O2</f>
        <v>9.687184661957618E-2</v>
      </c>
    </row>
    <row r="15" spans="1:16" x14ac:dyDescent="0.25">
      <c r="A15" s="18" t="s">
        <v>70</v>
      </c>
      <c r="B15" s="44"/>
      <c r="C15" s="21">
        <f>C14/C2</f>
        <v>0.11194029850746269</v>
      </c>
      <c r="D15" s="21">
        <f t="shared" ref="D15:N15" si="3">D14/D2</f>
        <v>9.2592592592592587E-2</v>
      </c>
      <c r="E15" s="21">
        <f t="shared" si="3"/>
        <v>6.25E-2</v>
      </c>
      <c r="F15" s="21">
        <f t="shared" si="3"/>
        <v>0.15231788079470199</v>
      </c>
      <c r="G15" s="21">
        <f t="shared" si="3"/>
        <v>0.10884353741496598</v>
      </c>
      <c r="H15" s="21">
        <f t="shared" si="3"/>
        <v>8.3333333333333329E-2</v>
      </c>
      <c r="I15" s="21">
        <f t="shared" si="3"/>
        <v>2.8735632183908046E-2</v>
      </c>
      <c r="J15" s="21">
        <f t="shared" si="3"/>
        <v>7.650273224043716E-2</v>
      </c>
      <c r="K15" s="21">
        <f t="shared" si="3"/>
        <v>7.3298429319371722E-2</v>
      </c>
      <c r="L15" s="21">
        <f t="shared" si="3"/>
        <v>0.11458333333333333</v>
      </c>
      <c r="M15" s="21">
        <f t="shared" si="3"/>
        <v>0.11931818181818182</v>
      </c>
      <c r="N15" s="21">
        <f t="shared" si="3"/>
        <v>0.16666666666666666</v>
      </c>
      <c r="O15" s="152">
        <f>O14/O2</f>
        <v>9.687184661957618E-2</v>
      </c>
      <c r="P15" s="153"/>
    </row>
    <row r="16" spans="1:16" x14ac:dyDescent="0.25">
      <c r="A16" s="18" t="s">
        <v>13</v>
      </c>
      <c r="B16" s="44"/>
      <c r="C16" s="35">
        <v>1</v>
      </c>
      <c r="D16" s="35">
        <v>8</v>
      </c>
      <c r="E16" s="35">
        <v>0</v>
      </c>
      <c r="F16" s="35">
        <v>1</v>
      </c>
      <c r="G16" s="35">
        <v>0</v>
      </c>
      <c r="H16" s="9">
        <v>0</v>
      </c>
      <c r="I16" s="36">
        <v>0</v>
      </c>
      <c r="J16" s="36">
        <v>0</v>
      </c>
      <c r="K16" s="36">
        <v>3</v>
      </c>
      <c r="L16" s="36">
        <v>0</v>
      </c>
      <c r="M16" s="36">
        <v>1</v>
      </c>
      <c r="N16" s="52">
        <v>2</v>
      </c>
      <c r="O16" s="37">
        <f t="shared" si="1"/>
        <v>16</v>
      </c>
      <c r="P16" s="53">
        <f>O16/O2</f>
        <v>8.0726538849646822E-3</v>
      </c>
    </row>
    <row r="17" spans="1:16" x14ac:dyDescent="0.25">
      <c r="A17" s="18" t="s">
        <v>32</v>
      </c>
      <c r="B17" s="44"/>
      <c r="C17" s="35">
        <v>5</v>
      </c>
      <c r="D17" s="35">
        <v>1</v>
      </c>
      <c r="E17" s="35">
        <v>9</v>
      </c>
      <c r="F17" s="35">
        <v>6</v>
      </c>
      <c r="G17" s="35">
        <v>4</v>
      </c>
      <c r="H17" s="9">
        <v>5</v>
      </c>
      <c r="I17" s="36">
        <v>3</v>
      </c>
      <c r="J17" s="36">
        <v>4</v>
      </c>
      <c r="K17" s="36">
        <v>7</v>
      </c>
      <c r="L17" s="36">
        <v>7</v>
      </c>
      <c r="M17" s="36">
        <v>4</v>
      </c>
      <c r="N17" s="52">
        <v>8</v>
      </c>
      <c r="O17" s="37">
        <f t="shared" si="1"/>
        <v>63</v>
      </c>
      <c r="P17" s="53">
        <f>O17/O2</f>
        <v>3.1786074672048435E-2</v>
      </c>
    </row>
    <row r="18" spans="1:16" x14ac:dyDescent="0.25">
      <c r="A18" s="43" t="s">
        <v>53</v>
      </c>
      <c r="B18" s="44"/>
      <c r="C18" s="16">
        <f>C13+C14+C16+C17</f>
        <v>149</v>
      </c>
      <c r="D18" s="16">
        <f t="shared" ref="D18:P18" si="4">D13+D14+D16+D17</f>
        <v>154</v>
      </c>
      <c r="E18" s="16">
        <f t="shared" si="4"/>
        <v>165</v>
      </c>
      <c r="F18" s="16">
        <f t="shared" si="4"/>
        <v>147</v>
      </c>
      <c r="G18" s="16">
        <f t="shared" si="4"/>
        <v>131</v>
      </c>
      <c r="H18" s="16">
        <f t="shared" si="4"/>
        <v>166</v>
      </c>
      <c r="I18" s="16">
        <f t="shared" si="4"/>
        <v>185</v>
      </c>
      <c r="J18" s="16">
        <f t="shared" si="4"/>
        <v>158</v>
      </c>
      <c r="K18" s="16">
        <f t="shared" si="4"/>
        <v>174</v>
      </c>
      <c r="L18" s="16">
        <f t="shared" si="4"/>
        <v>198</v>
      </c>
      <c r="M18" s="16">
        <f t="shared" si="4"/>
        <v>171</v>
      </c>
      <c r="N18" s="16">
        <f t="shared" si="4"/>
        <v>167</v>
      </c>
      <c r="O18" s="16">
        <f t="shared" si="4"/>
        <v>1965</v>
      </c>
      <c r="P18" s="111">
        <f t="shared" si="4"/>
        <v>1.0312815338042383</v>
      </c>
    </row>
    <row r="19" spans="1:16" x14ac:dyDescent="0.25">
      <c r="A19" s="25"/>
      <c r="B19" s="11"/>
      <c r="C19" s="26"/>
      <c r="D19" s="27"/>
      <c r="E19" s="26"/>
      <c r="F19" s="26"/>
      <c r="G19" s="26"/>
      <c r="H19" s="57"/>
      <c r="I19" s="57"/>
      <c r="J19" s="57"/>
      <c r="K19" s="57"/>
      <c r="L19" s="57"/>
      <c r="M19" s="57"/>
      <c r="N19" s="58"/>
      <c r="O19" s="57"/>
      <c r="P19" s="17"/>
    </row>
    <row r="20" spans="1:16" s="74" customFormat="1" x14ac:dyDescent="0.25">
      <c r="A20" s="49" t="s">
        <v>54</v>
      </c>
      <c r="B20" s="75"/>
      <c r="C20" s="70" t="s">
        <v>37</v>
      </c>
      <c r="D20" s="71" t="s">
        <v>38</v>
      </c>
      <c r="E20" s="70" t="s">
        <v>39</v>
      </c>
      <c r="F20" s="70" t="s">
        <v>40</v>
      </c>
      <c r="G20" s="72" t="s">
        <v>41</v>
      </c>
      <c r="H20" s="72" t="s">
        <v>42</v>
      </c>
      <c r="I20" s="72" t="s">
        <v>43</v>
      </c>
      <c r="J20" s="72" t="s">
        <v>44</v>
      </c>
      <c r="K20" s="72" t="s">
        <v>45</v>
      </c>
      <c r="L20" s="72" t="s">
        <v>46</v>
      </c>
      <c r="M20" s="72" t="s">
        <v>47</v>
      </c>
      <c r="N20" s="72" t="s">
        <v>48</v>
      </c>
      <c r="O20" s="50" t="s">
        <v>4</v>
      </c>
      <c r="P20" s="51" t="s">
        <v>52</v>
      </c>
    </row>
    <row r="21" spans="1:16" x14ac:dyDescent="0.25">
      <c r="A21" s="17" t="s">
        <v>9</v>
      </c>
      <c r="B21" s="44"/>
      <c r="C21" s="35">
        <v>57</v>
      </c>
      <c r="D21" s="35">
        <v>38</v>
      </c>
      <c r="E21" s="35">
        <v>37</v>
      </c>
      <c r="F21" s="35">
        <v>29</v>
      </c>
      <c r="G21" s="35">
        <v>31</v>
      </c>
      <c r="H21" s="9">
        <v>65</v>
      </c>
      <c r="I21" s="36">
        <v>61</v>
      </c>
      <c r="J21" s="36">
        <v>71</v>
      </c>
      <c r="K21" s="36">
        <v>69</v>
      </c>
      <c r="L21" s="36">
        <v>87</v>
      </c>
      <c r="M21" s="36">
        <v>74</v>
      </c>
      <c r="N21" s="52">
        <v>89</v>
      </c>
      <c r="O21" s="37">
        <f t="shared" ref="O21:O30" si="5">SUM(C21:N21)</f>
        <v>708</v>
      </c>
      <c r="P21" s="53">
        <f>O21/O3</f>
        <v>0.28028503562945367</v>
      </c>
    </row>
    <row r="22" spans="1:16" x14ac:dyDescent="0.25">
      <c r="A22" s="17" t="s">
        <v>31</v>
      </c>
      <c r="B22" s="44"/>
      <c r="C22" s="35">
        <v>6</v>
      </c>
      <c r="D22" s="35">
        <v>8</v>
      </c>
      <c r="E22" s="35">
        <v>10</v>
      </c>
      <c r="F22" s="35">
        <v>2</v>
      </c>
      <c r="G22" s="35">
        <v>1</v>
      </c>
      <c r="H22" s="9">
        <v>28</v>
      </c>
      <c r="I22" s="36">
        <v>17</v>
      </c>
      <c r="J22" s="36">
        <v>7</v>
      </c>
      <c r="K22" s="36">
        <v>13</v>
      </c>
      <c r="L22" s="36">
        <v>7</v>
      </c>
      <c r="M22" s="36">
        <v>6</v>
      </c>
      <c r="N22" s="52">
        <v>7</v>
      </c>
      <c r="O22" s="37">
        <f t="shared" si="5"/>
        <v>112</v>
      </c>
      <c r="P22" s="53">
        <f>O22/O3</f>
        <v>4.4338875692794932E-2</v>
      </c>
    </row>
    <row r="23" spans="1:16" x14ac:dyDescent="0.25">
      <c r="A23" s="17" t="s">
        <v>10</v>
      </c>
      <c r="B23" s="44"/>
      <c r="C23" s="35">
        <v>11</v>
      </c>
      <c r="D23" s="35">
        <v>7</v>
      </c>
      <c r="E23" s="35">
        <v>7</v>
      </c>
      <c r="F23" s="35">
        <v>3</v>
      </c>
      <c r="G23" s="35">
        <v>4</v>
      </c>
      <c r="H23" s="9">
        <v>7</v>
      </c>
      <c r="I23" s="36">
        <v>1</v>
      </c>
      <c r="J23" s="36">
        <v>4</v>
      </c>
      <c r="K23" s="36">
        <v>6</v>
      </c>
      <c r="L23" s="36">
        <v>6</v>
      </c>
      <c r="M23" s="36">
        <v>9</v>
      </c>
      <c r="N23" s="52">
        <v>9</v>
      </c>
      <c r="O23" s="37">
        <f t="shared" si="5"/>
        <v>74</v>
      </c>
      <c r="P23" s="53">
        <f>O23/O3</f>
        <v>2.9295328582739508E-2</v>
      </c>
    </row>
    <row r="24" spans="1:16" x14ac:dyDescent="0.25">
      <c r="A24" s="18" t="s">
        <v>11</v>
      </c>
      <c r="B24" s="44"/>
      <c r="C24" s="35">
        <v>4</v>
      </c>
      <c r="D24" s="35">
        <v>4</v>
      </c>
      <c r="E24" s="35">
        <v>5</v>
      </c>
      <c r="F24" s="35">
        <v>2</v>
      </c>
      <c r="G24" s="35">
        <v>4</v>
      </c>
      <c r="H24" s="9">
        <v>8</v>
      </c>
      <c r="I24" s="36">
        <v>0</v>
      </c>
      <c r="J24" s="36">
        <v>5</v>
      </c>
      <c r="K24" s="36">
        <v>0</v>
      </c>
      <c r="L24" s="36">
        <v>4</v>
      </c>
      <c r="M24" s="36">
        <v>1</v>
      </c>
      <c r="N24" s="52">
        <v>3</v>
      </c>
      <c r="O24" s="37">
        <f t="shared" si="5"/>
        <v>40</v>
      </c>
      <c r="P24" s="53">
        <f>O24/O3</f>
        <v>1.583531274742676E-2</v>
      </c>
    </row>
    <row r="25" spans="1:16" x14ac:dyDescent="0.25">
      <c r="A25" s="18" t="s">
        <v>30</v>
      </c>
      <c r="B25" s="44"/>
      <c r="C25" s="35">
        <v>59</v>
      </c>
      <c r="D25" s="35">
        <v>45</v>
      </c>
      <c r="E25" s="35">
        <v>75</v>
      </c>
      <c r="F25" s="35">
        <v>37</v>
      </c>
      <c r="G25" s="35">
        <v>49</v>
      </c>
      <c r="H25" s="9">
        <v>50</v>
      </c>
      <c r="I25" s="36">
        <v>47</v>
      </c>
      <c r="J25" s="36">
        <v>86</v>
      </c>
      <c r="K25" s="36">
        <v>67</v>
      </c>
      <c r="L25" s="36">
        <v>86</v>
      </c>
      <c r="M25" s="36">
        <v>58</v>
      </c>
      <c r="N25" s="52">
        <v>26</v>
      </c>
      <c r="O25" s="37">
        <f t="shared" si="5"/>
        <v>685</v>
      </c>
      <c r="P25" s="53">
        <f>O25/O3</f>
        <v>0.27117973079968327</v>
      </c>
    </row>
    <row r="26" spans="1:16" x14ac:dyDescent="0.25">
      <c r="A26" s="33" t="s">
        <v>29</v>
      </c>
      <c r="B26" s="54"/>
      <c r="C26" s="55">
        <f t="shared" ref="C26:N26" si="6">SUM(C21:C25)</f>
        <v>137</v>
      </c>
      <c r="D26" s="55">
        <f t="shared" si="6"/>
        <v>102</v>
      </c>
      <c r="E26" s="55">
        <f t="shared" si="6"/>
        <v>134</v>
      </c>
      <c r="F26" s="55">
        <f t="shared" si="6"/>
        <v>73</v>
      </c>
      <c r="G26" s="55">
        <f t="shared" si="6"/>
        <v>89</v>
      </c>
      <c r="H26" s="55">
        <f t="shared" si="6"/>
        <v>158</v>
      </c>
      <c r="I26" s="55">
        <f t="shared" si="6"/>
        <v>126</v>
      </c>
      <c r="J26" s="55">
        <f t="shared" si="6"/>
        <v>173</v>
      </c>
      <c r="K26" s="55">
        <f t="shared" si="6"/>
        <v>155</v>
      </c>
      <c r="L26" s="55">
        <f t="shared" si="6"/>
        <v>190</v>
      </c>
      <c r="M26" s="55">
        <f t="shared" si="6"/>
        <v>148</v>
      </c>
      <c r="N26" s="55">
        <f t="shared" si="6"/>
        <v>134</v>
      </c>
      <c r="O26" s="55">
        <f t="shared" si="5"/>
        <v>1619</v>
      </c>
      <c r="P26" s="59">
        <f>(O26+O29+O30)/O3</f>
        <v>0.73990498812351546</v>
      </c>
    </row>
    <row r="27" spans="1:16" x14ac:dyDescent="0.25">
      <c r="A27" s="18" t="s">
        <v>12</v>
      </c>
      <c r="B27" s="44"/>
      <c r="C27" s="35">
        <v>18</v>
      </c>
      <c r="D27" s="35">
        <v>34</v>
      </c>
      <c r="E27" s="35">
        <v>30</v>
      </c>
      <c r="F27" s="35">
        <v>60</v>
      </c>
      <c r="G27" s="35">
        <v>98</v>
      </c>
      <c r="H27" s="9">
        <v>134</v>
      </c>
      <c r="I27" s="36">
        <v>103</v>
      </c>
      <c r="J27" s="36">
        <v>82</v>
      </c>
      <c r="K27" s="36">
        <v>29</v>
      </c>
      <c r="L27" s="36">
        <v>26</v>
      </c>
      <c r="M27" s="36">
        <v>23</v>
      </c>
      <c r="N27" s="52">
        <v>21</v>
      </c>
      <c r="O27" s="37">
        <f t="shared" si="5"/>
        <v>658</v>
      </c>
      <c r="P27" s="53">
        <f>O27/O3</f>
        <v>0.26049089469517023</v>
      </c>
    </row>
    <row r="28" spans="1:16" x14ac:dyDescent="0.25">
      <c r="A28" s="18" t="s">
        <v>70</v>
      </c>
      <c r="B28" s="44"/>
      <c r="C28" s="21">
        <f>C27/C3</f>
        <v>0.13533834586466165</v>
      </c>
      <c r="D28" s="21">
        <f t="shared" ref="D28:N28" si="7">D27/D3</f>
        <v>0.25185185185185183</v>
      </c>
      <c r="E28" s="21">
        <f t="shared" si="7"/>
        <v>0.18518518518518517</v>
      </c>
      <c r="F28" s="21">
        <f t="shared" si="7"/>
        <v>0.30927835051546393</v>
      </c>
      <c r="G28" s="21">
        <f t="shared" si="7"/>
        <v>0.23902439024390243</v>
      </c>
      <c r="H28" s="21">
        <f t="shared" si="7"/>
        <v>0.46206896551724136</v>
      </c>
      <c r="I28" s="21">
        <f t="shared" si="7"/>
        <v>0.4881516587677725</v>
      </c>
      <c r="J28" s="21">
        <f t="shared" si="7"/>
        <v>0.27062706270627063</v>
      </c>
      <c r="K28" s="21">
        <f t="shared" si="7"/>
        <v>0.15760869565217392</v>
      </c>
      <c r="L28" s="21">
        <f t="shared" si="7"/>
        <v>0.11353711790393013</v>
      </c>
      <c r="M28" s="21">
        <f t="shared" si="7"/>
        <v>0.15131578947368421</v>
      </c>
      <c r="N28" s="21">
        <f t="shared" si="7"/>
        <v>0.17073170731707318</v>
      </c>
      <c r="O28" s="152">
        <f>O27/O3</f>
        <v>0.26049089469517023</v>
      </c>
      <c r="P28" s="153"/>
    </row>
    <row r="29" spans="1:16" x14ac:dyDescent="0.25">
      <c r="A29" s="18" t="s">
        <v>13</v>
      </c>
      <c r="B29" s="44"/>
      <c r="C29" s="35">
        <v>5</v>
      </c>
      <c r="D29" s="35">
        <v>3</v>
      </c>
      <c r="E29" s="35">
        <v>8</v>
      </c>
      <c r="F29" s="35">
        <v>34</v>
      </c>
      <c r="G29" s="35">
        <v>39</v>
      </c>
      <c r="H29" s="9">
        <v>44</v>
      </c>
      <c r="I29" s="36">
        <v>2</v>
      </c>
      <c r="J29" s="36">
        <v>28</v>
      </c>
      <c r="K29" s="36">
        <v>14</v>
      </c>
      <c r="L29" s="36">
        <v>6</v>
      </c>
      <c r="M29" s="36">
        <v>11</v>
      </c>
      <c r="N29" s="52">
        <v>5</v>
      </c>
      <c r="O29" s="37">
        <f t="shared" si="5"/>
        <v>199</v>
      </c>
      <c r="P29" s="53">
        <f>O29/O3</f>
        <v>7.8780680918448143E-2</v>
      </c>
    </row>
    <row r="30" spans="1:16" x14ac:dyDescent="0.25">
      <c r="A30" s="18" t="s">
        <v>32</v>
      </c>
      <c r="B30" s="44"/>
      <c r="C30" s="35">
        <v>1</v>
      </c>
      <c r="D30" s="35">
        <v>4</v>
      </c>
      <c r="E30" s="35">
        <v>1</v>
      </c>
      <c r="F30" s="35">
        <v>2</v>
      </c>
      <c r="G30" s="35">
        <v>0</v>
      </c>
      <c r="H30" s="9">
        <v>2</v>
      </c>
      <c r="I30" s="36">
        <v>31</v>
      </c>
      <c r="J30" s="36">
        <v>6</v>
      </c>
      <c r="K30" s="36">
        <v>0</v>
      </c>
      <c r="L30" s="36">
        <v>0</v>
      </c>
      <c r="M30" s="36">
        <v>1</v>
      </c>
      <c r="N30" s="52">
        <v>3</v>
      </c>
      <c r="O30" s="37">
        <f t="shared" si="5"/>
        <v>51</v>
      </c>
      <c r="P30" s="53">
        <f>O30/O3</f>
        <v>2.0190023752969122E-2</v>
      </c>
    </row>
    <row r="31" spans="1:16" x14ac:dyDescent="0.25">
      <c r="A31" s="43"/>
      <c r="B31" s="44"/>
      <c r="C31" s="16">
        <f>C26+C27+C29+C30</f>
        <v>161</v>
      </c>
      <c r="D31" s="16">
        <f t="shared" ref="D31:O31" si="8">D26+D27+D29+D30</f>
        <v>143</v>
      </c>
      <c r="E31" s="16">
        <f t="shared" si="8"/>
        <v>173</v>
      </c>
      <c r="F31" s="16">
        <f t="shared" si="8"/>
        <v>169</v>
      </c>
      <c r="G31" s="16">
        <f t="shared" si="8"/>
        <v>226</v>
      </c>
      <c r="H31" s="16">
        <f t="shared" si="8"/>
        <v>338</v>
      </c>
      <c r="I31" s="16">
        <f t="shared" si="8"/>
        <v>262</v>
      </c>
      <c r="J31" s="16">
        <f t="shared" si="8"/>
        <v>289</v>
      </c>
      <c r="K31" s="16">
        <f t="shared" si="8"/>
        <v>198</v>
      </c>
      <c r="L31" s="16">
        <f t="shared" si="8"/>
        <v>222</v>
      </c>
      <c r="M31" s="16">
        <f t="shared" si="8"/>
        <v>183</v>
      </c>
      <c r="N31" s="16">
        <f t="shared" si="8"/>
        <v>163</v>
      </c>
      <c r="O31" s="16">
        <f t="shared" si="8"/>
        <v>2527</v>
      </c>
      <c r="P31" s="114">
        <f>O31/O3</f>
        <v>1.0003958828186856</v>
      </c>
    </row>
    <row r="32" spans="1:16" x14ac:dyDescent="0.25">
      <c r="A32" s="25"/>
      <c r="B32" s="11"/>
      <c r="C32" s="26"/>
      <c r="D32" s="27"/>
      <c r="E32" s="26"/>
      <c r="F32" s="26"/>
      <c r="G32" s="26"/>
      <c r="H32" s="60"/>
      <c r="I32" s="60"/>
      <c r="J32" s="60"/>
      <c r="K32" s="60"/>
      <c r="L32" s="60"/>
      <c r="M32" s="60"/>
      <c r="N32" s="60"/>
      <c r="O32" s="60"/>
      <c r="P32" s="11"/>
    </row>
    <row r="33" spans="1:16" s="74" customFormat="1" x14ac:dyDescent="0.25">
      <c r="A33" s="115"/>
      <c r="B33" s="75"/>
      <c r="C33" s="116"/>
      <c r="D33" s="116"/>
      <c r="E33" s="116"/>
      <c r="F33" s="116"/>
      <c r="G33" s="116"/>
      <c r="H33" s="49"/>
      <c r="I33" s="49"/>
      <c r="J33" s="49"/>
      <c r="K33" s="49"/>
      <c r="L33" s="49"/>
      <c r="M33" s="40" t="s">
        <v>55</v>
      </c>
      <c r="N33" s="40" t="s">
        <v>56</v>
      </c>
      <c r="O33" s="40" t="s">
        <v>7</v>
      </c>
      <c r="P33" s="83"/>
    </row>
    <row r="34" spans="1:16" x14ac:dyDescent="0.25">
      <c r="A34" s="18" t="s">
        <v>33</v>
      </c>
      <c r="B34" s="127" t="s">
        <v>71</v>
      </c>
      <c r="C34" s="127"/>
      <c r="D34" s="127"/>
      <c r="E34" s="127"/>
      <c r="F34" s="127"/>
      <c r="G34" s="127"/>
      <c r="H34" s="127"/>
      <c r="I34" s="127"/>
      <c r="J34" s="127"/>
      <c r="K34" s="127"/>
      <c r="L34" s="45"/>
      <c r="M34" s="61">
        <f>100%-P14</f>
        <v>0.90312815338042385</v>
      </c>
      <c r="N34" s="61">
        <f>100%-P27</f>
        <v>0.73950910530482972</v>
      </c>
      <c r="O34" s="61">
        <f>(P13+P26)/2</f>
        <v>0.81722797337558217</v>
      </c>
      <c r="P34" s="11"/>
    </row>
    <row r="35" spans="1:16" s="11" customFormat="1" x14ac:dyDescent="0.25">
      <c r="B35" s="151"/>
      <c r="C35" s="151"/>
      <c r="D35" s="151"/>
      <c r="E35" s="151"/>
      <c r="F35" s="151"/>
      <c r="G35" s="151"/>
      <c r="H35" s="151"/>
      <c r="I35" s="151"/>
      <c r="J35" s="151"/>
      <c r="K35" s="151"/>
      <c r="L35" s="48"/>
      <c r="M35" s="112"/>
      <c r="N35" s="112"/>
      <c r="O35" s="112"/>
    </row>
    <row r="36" spans="1:16" s="11" customFormat="1" x14ac:dyDescent="0.25">
      <c r="B36" s="151"/>
      <c r="C36" s="151"/>
      <c r="D36" s="151"/>
      <c r="E36" s="151"/>
      <c r="F36" s="151"/>
      <c r="G36" s="151"/>
      <c r="H36" s="151"/>
      <c r="I36" s="151"/>
      <c r="J36" s="151"/>
      <c r="K36" s="151"/>
      <c r="L36" s="48"/>
      <c r="M36" s="112"/>
      <c r="N36" s="112"/>
      <c r="O36" s="112"/>
    </row>
    <row r="37" spans="1:16" s="11" customFormat="1" x14ac:dyDescent="0.25"/>
  </sheetData>
  <mergeCells count="5">
    <mergeCell ref="B34:K34"/>
    <mergeCell ref="B35:K35"/>
    <mergeCell ref="B36:K36"/>
    <mergeCell ref="O15:P15"/>
    <mergeCell ref="O28:P28"/>
  </mergeCells>
  <pageMargins left="0.7" right="0.7" top="0.75" bottom="0.75" header="0.3" footer="0.3"/>
  <pageSetup scale="75" orientation="landscape" horizontalDpi="4294967293" verticalDpi="4294967293" r:id="rId1"/>
  <headerFooter>
    <oddHeader>&amp;C2018 Yearly Reporting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6"/>
  <sheetViews>
    <sheetView view="pageLayout" topLeftCell="A10" zoomScaleNormal="100" workbookViewId="0">
      <selection activeCell="D31" sqref="D31:H31"/>
    </sheetView>
  </sheetViews>
  <sheetFormatPr defaultColWidth="9.140625" defaultRowHeight="15" x14ac:dyDescent="0.25"/>
  <cols>
    <col min="1" max="1" width="9.85546875" style="11" customWidth="1"/>
    <col min="2" max="2" width="18.42578125" style="25" customWidth="1"/>
    <col min="3" max="3" width="4.85546875" style="11" customWidth="1"/>
    <col min="4" max="4" width="10.140625" style="26" customWidth="1"/>
    <col min="5" max="5" width="10.140625" style="27" customWidth="1"/>
    <col min="6" max="8" width="10.140625" style="26" customWidth="1"/>
    <col min="9" max="9" width="10.140625" style="11" customWidth="1"/>
    <col min="10" max="15" width="9.7109375" style="11" customWidth="1"/>
    <col min="16" max="16" width="3.140625" style="11" customWidth="1"/>
    <col min="17" max="17" width="6.140625" style="11" bestFit="1" customWidth="1"/>
    <col min="18" max="18" width="7.85546875" style="11" customWidth="1"/>
    <col min="19" max="16384" width="9.140625" style="11"/>
  </cols>
  <sheetData>
    <row r="1" spans="1:9" s="6" customFormat="1" ht="45" x14ac:dyDescent="0.25">
      <c r="A1" s="140"/>
      <c r="B1" s="140"/>
      <c r="C1" s="1"/>
      <c r="D1" s="2" t="s">
        <v>0</v>
      </c>
      <c r="E1" s="3" t="s">
        <v>1</v>
      </c>
      <c r="F1" s="2" t="s">
        <v>2</v>
      </c>
      <c r="G1" s="2" t="s">
        <v>3</v>
      </c>
      <c r="H1" s="4" t="s">
        <v>4</v>
      </c>
      <c r="I1" s="5"/>
    </row>
    <row r="2" spans="1:9" x14ac:dyDescent="0.25">
      <c r="A2" s="135" t="s">
        <v>5</v>
      </c>
      <c r="B2" s="135"/>
      <c r="C2" s="7"/>
      <c r="D2" s="8">
        <v>72</v>
      </c>
      <c r="E2" s="9">
        <v>48</v>
      </c>
      <c r="F2" s="8">
        <v>15</v>
      </c>
      <c r="G2" s="8">
        <v>0</v>
      </c>
      <c r="H2" s="8">
        <f>SUM(D2:G2)</f>
        <v>135</v>
      </c>
      <c r="I2" s="10"/>
    </row>
    <row r="3" spans="1:9" x14ac:dyDescent="0.25">
      <c r="A3" s="135" t="s">
        <v>6</v>
      </c>
      <c r="B3" s="135"/>
      <c r="C3" s="12"/>
      <c r="D3" s="8">
        <v>72</v>
      </c>
      <c r="E3" s="9">
        <v>52</v>
      </c>
      <c r="F3" s="8">
        <v>36</v>
      </c>
      <c r="G3" s="8">
        <v>2</v>
      </c>
      <c r="H3" s="29">
        <f>SUM(D3:G3)</f>
        <v>162</v>
      </c>
      <c r="I3" s="10"/>
    </row>
    <row r="4" spans="1:9" x14ac:dyDescent="0.25">
      <c r="A4" s="141" t="s">
        <v>7</v>
      </c>
      <c r="B4" s="142"/>
      <c r="C4" s="12"/>
      <c r="D4" s="8">
        <f>D2+D3</f>
        <v>144</v>
      </c>
      <c r="E4" s="29">
        <f t="shared" ref="E4:H4" si="0">E2+E3</f>
        <v>100</v>
      </c>
      <c r="F4" s="29">
        <f t="shared" si="0"/>
        <v>51</v>
      </c>
      <c r="G4" s="29">
        <f t="shared" si="0"/>
        <v>2</v>
      </c>
      <c r="H4" s="29">
        <f t="shared" si="0"/>
        <v>297</v>
      </c>
      <c r="I4" s="10"/>
    </row>
    <row r="5" spans="1:9" x14ac:dyDescent="0.25">
      <c r="A5" s="13"/>
      <c r="B5" s="14"/>
      <c r="C5" s="12"/>
      <c r="D5" s="15"/>
      <c r="E5" s="15"/>
      <c r="F5" s="15"/>
      <c r="G5" s="15"/>
      <c r="H5" s="16"/>
      <c r="I5" s="10"/>
    </row>
    <row r="6" spans="1:9" x14ac:dyDescent="0.25">
      <c r="A6" s="137" t="s">
        <v>8</v>
      </c>
      <c r="B6" s="17" t="s">
        <v>9</v>
      </c>
      <c r="C6" s="12"/>
      <c r="D6" s="8">
        <v>19</v>
      </c>
      <c r="E6" s="9">
        <v>8</v>
      </c>
      <c r="F6" s="8">
        <v>11</v>
      </c>
      <c r="G6" s="8">
        <v>0</v>
      </c>
      <c r="H6" s="8">
        <f>SUM(D6:G6)</f>
        <v>38</v>
      </c>
      <c r="I6" s="10"/>
    </row>
    <row r="7" spans="1:9" x14ac:dyDescent="0.25">
      <c r="A7" s="138"/>
      <c r="B7" s="17" t="s">
        <v>36</v>
      </c>
      <c r="C7" s="12"/>
      <c r="D7" s="62">
        <v>4</v>
      </c>
      <c r="E7" s="9">
        <v>2</v>
      </c>
      <c r="F7" s="62">
        <v>2</v>
      </c>
      <c r="G7" s="62">
        <v>0</v>
      </c>
      <c r="H7" s="76">
        <f t="shared" ref="H7:H15" si="1">SUM(D7:G7)</f>
        <v>8</v>
      </c>
      <c r="I7" s="10"/>
    </row>
    <row r="8" spans="1:9" x14ac:dyDescent="0.25">
      <c r="A8" s="138"/>
      <c r="B8" s="17" t="s">
        <v>10</v>
      </c>
      <c r="C8" s="12"/>
      <c r="D8" s="8">
        <v>5</v>
      </c>
      <c r="E8" s="9">
        <v>2</v>
      </c>
      <c r="F8" s="8">
        <v>0</v>
      </c>
      <c r="G8" s="8">
        <v>0</v>
      </c>
      <c r="H8" s="76">
        <f t="shared" si="1"/>
        <v>7</v>
      </c>
      <c r="I8" s="10"/>
    </row>
    <row r="9" spans="1:9" x14ac:dyDescent="0.25">
      <c r="A9" s="138"/>
      <c r="B9" s="18" t="s">
        <v>11</v>
      </c>
      <c r="C9" s="12"/>
      <c r="D9" s="8">
        <v>2</v>
      </c>
      <c r="E9" s="9">
        <v>2</v>
      </c>
      <c r="F9" s="8">
        <v>0</v>
      </c>
      <c r="G9" s="8">
        <v>0</v>
      </c>
      <c r="H9" s="76">
        <f t="shared" si="1"/>
        <v>4</v>
      </c>
      <c r="I9" s="10"/>
    </row>
    <row r="10" spans="1:9" x14ac:dyDescent="0.25">
      <c r="A10" s="138"/>
      <c r="B10" s="18" t="s">
        <v>30</v>
      </c>
      <c r="C10" s="12"/>
      <c r="D10" s="76">
        <v>19</v>
      </c>
      <c r="E10" s="9">
        <v>20</v>
      </c>
      <c r="F10" s="76">
        <v>5</v>
      </c>
      <c r="G10" s="76">
        <v>1</v>
      </c>
      <c r="H10" s="76">
        <f t="shared" si="1"/>
        <v>45</v>
      </c>
      <c r="I10" s="10"/>
    </row>
    <row r="11" spans="1:9" s="83" customFormat="1" x14ac:dyDescent="0.25">
      <c r="A11" s="138"/>
      <c r="B11" s="81" t="s">
        <v>60</v>
      </c>
      <c r="C11" s="41"/>
      <c r="D11" s="42">
        <f>SUM(D6:D10)</f>
        <v>49</v>
      </c>
      <c r="E11" s="42">
        <f t="shared" ref="E11:G11" si="2">SUM(E6:E10)</f>
        <v>34</v>
      </c>
      <c r="F11" s="42">
        <f t="shared" si="2"/>
        <v>18</v>
      </c>
      <c r="G11" s="42">
        <f t="shared" si="2"/>
        <v>1</v>
      </c>
      <c r="H11" s="42">
        <f>D11+E11+F11+G11</f>
        <v>102</v>
      </c>
      <c r="I11" s="82"/>
    </row>
    <row r="12" spans="1:9" x14ac:dyDescent="0.25">
      <c r="A12" s="138"/>
      <c r="B12" s="18" t="s">
        <v>12</v>
      </c>
      <c r="C12" s="12"/>
      <c r="D12" s="8">
        <v>19</v>
      </c>
      <c r="E12" s="9">
        <v>15</v>
      </c>
      <c r="F12" s="8">
        <v>0</v>
      </c>
      <c r="G12" s="8">
        <v>0</v>
      </c>
      <c r="H12" s="76">
        <f t="shared" si="1"/>
        <v>34</v>
      </c>
      <c r="I12" s="10"/>
    </row>
    <row r="13" spans="1:9" x14ac:dyDescent="0.25">
      <c r="A13" s="138"/>
      <c r="B13" s="18" t="s">
        <v>70</v>
      </c>
      <c r="C13" s="12"/>
      <c r="D13" s="21">
        <f>D12/D2</f>
        <v>0.2638888888888889</v>
      </c>
      <c r="E13" s="21">
        <f t="shared" ref="E13:H13" si="3">E12/E2</f>
        <v>0.3125</v>
      </c>
      <c r="F13" s="21">
        <f t="shared" si="3"/>
        <v>0</v>
      </c>
      <c r="G13" s="21">
        <v>0</v>
      </c>
      <c r="H13" s="21">
        <f t="shared" si="3"/>
        <v>0.25185185185185183</v>
      </c>
      <c r="I13" s="10"/>
    </row>
    <row r="14" spans="1:9" x14ac:dyDescent="0.25">
      <c r="A14" s="138"/>
      <c r="B14" s="18" t="s">
        <v>59</v>
      </c>
      <c r="C14" s="12"/>
      <c r="D14" s="76">
        <v>0</v>
      </c>
      <c r="E14" s="9">
        <v>0</v>
      </c>
      <c r="F14" s="76">
        <v>3</v>
      </c>
      <c r="G14" s="76">
        <v>0</v>
      </c>
      <c r="H14" s="76">
        <f t="shared" si="1"/>
        <v>3</v>
      </c>
      <c r="I14" s="10"/>
    </row>
    <row r="15" spans="1:9" x14ac:dyDescent="0.25">
      <c r="A15" s="138"/>
      <c r="B15" s="18" t="s">
        <v>13</v>
      </c>
      <c r="C15" s="12"/>
      <c r="D15" s="8">
        <v>4</v>
      </c>
      <c r="E15" s="9">
        <v>0</v>
      </c>
      <c r="F15" s="8">
        <v>0</v>
      </c>
      <c r="G15" s="8">
        <v>0</v>
      </c>
      <c r="H15" s="76">
        <f t="shared" si="1"/>
        <v>4</v>
      </c>
      <c r="I15" s="10"/>
    </row>
    <row r="16" spans="1:9" s="83" customFormat="1" x14ac:dyDescent="0.25">
      <c r="A16" s="139"/>
      <c r="B16" s="84" t="s">
        <v>15</v>
      </c>
      <c r="C16" s="41"/>
      <c r="D16" s="85">
        <f>100%-D13</f>
        <v>0.73611111111111116</v>
      </c>
      <c r="E16" s="85">
        <f t="shared" ref="E16:G16" si="4">100%-E13</f>
        <v>0.6875</v>
      </c>
      <c r="F16" s="85">
        <f t="shared" si="4"/>
        <v>1</v>
      </c>
      <c r="G16" s="85">
        <f t="shared" si="4"/>
        <v>1</v>
      </c>
      <c r="H16" s="85">
        <f>100%-H13</f>
        <v>0.74814814814814823</v>
      </c>
      <c r="I16" s="82"/>
    </row>
    <row r="17" spans="1:9" x14ac:dyDescent="0.25">
      <c r="A17" s="22"/>
      <c r="B17" s="14"/>
      <c r="C17" s="12"/>
      <c r="D17" s="15"/>
      <c r="E17" s="15"/>
      <c r="F17" s="15"/>
      <c r="G17" s="15"/>
      <c r="H17" s="16"/>
      <c r="I17" s="10"/>
    </row>
    <row r="18" spans="1:9" x14ac:dyDescent="0.25">
      <c r="A18" s="137" t="s">
        <v>16</v>
      </c>
      <c r="B18" s="17" t="s">
        <v>9</v>
      </c>
      <c r="C18" s="12"/>
      <c r="D18" s="8">
        <v>25</v>
      </c>
      <c r="E18" s="9">
        <v>18</v>
      </c>
      <c r="F18" s="8">
        <v>18</v>
      </c>
      <c r="G18" s="8">
        <v>0</v>
      </c>
      <c r="H18" s="76">
        <f t="shared" ref="H18:H25" si="5">SUM(D18:G18)</f>
        <v>61</v>
      </c>
      <c r="I18" s="10"/>
    </row>
    <row r="19" spans="1:9" x14ac:dyDescent="0.25">
      <c r="A19" s="138"/>
      <c r="B19" s="17" t="s">
        <v>36</v>
      </c>
      <c r="C19" s="12"/>
      <c r="D19" s="62">
        <v>1</v>
      </c>
      <c r="E19" s="9">
        <v>3</v>
      </c>
      <c r="F19" s="62">
        <v>3</v>
      </c>
      <c r="G19" s="62">
        <v>0</v>
      </c>
      <c r="H19" s="76">
        <f t="shared" si="5"/>
        <v>7</v>
      </c>
      <c r="I19" s="10"/>
    </row>
    <row r="20" spans="1:9" x14ac:dyDescent="0.25">
      <c r="A20" s="138"/>
      <c r="B20" s="17" t="s">
        <v>10</v>
      </c>
      <c r="C20" s="12"/>
      <c r="D20" s="8">
        <v>39</v>
      </c>
      <c r="E20" s="9">
        <v>12</v>
      </c>
      <c r="F20" s="8">
        <v>1</v>
      </c>
      <c r="G20" s="8">
        <v>2</v>
      </c>
      <c r="H20" s="76">
        <f t="shared" si="5"/>
        <v>54</v>
      </c>
      <c r="I20" s="10"/>
    </row>
    <row r="21" spans="1:9" x14ac:dyDescent="0.25">
      <c r="A21" s="138"/>
      <c r="B21" s="18" t="s">
        <v>11</v>
      </c>
      <c r="C21" s="12"/>
      <c r="D21" s="8">
        <v>5</v>
      </c>
      <c r="E21" s="9">
        <v>1</v>
      </c>
      <c r="F21" s="8">
        <v>2</v>
      </c>
      <c r="G21" s="8">
        <v>0</v>
      </c>
      <c r="H21" s="76">
        <f t="shared" si="5"/>
        <v>8</v>
      </c>
      <c r="I21" s="10"/>
    </row>
    <row r="22" spans="1:9" s="83" customFormat="1" x14ac:dyDescent="0.25">
      <c r="A22" s="138"/>
      <c r="B22" s="81" t="s">
        <v>15</v>
      </c>
      <c r="C22" s="41"/>
      <c r="D22" s="42">
        <f>SUM(D18:D21)</f>
        <v>70</v>
      </c>
      <c r="E22" s="42">
        <f t="shared" ref="E22:H22" si="6">SUM(E18:E21)</f>
        <v>34</v>
      </c>
      <c r="F22" s="42">
        <f t="shared" si="6"/>
        <v>24</v>
      </c>
      <c r="G22" s="42">
        <f t="shared" si="6"/>
        <v>2</v>
      </c>
      <c r="H22" s="42">
        <f t="shared" si="6"/>
        <v>130</v>
      </c>
      <c r="I22" s="82"/>
    </row>
    <row r="23" spans="1:9" x14ac:dyDescent="0.25">
      <c r="A23" s="138"/>
      <c r="B23" s="18" t="s">
        <v>12</v>
      </c>
      <c r="C23" s="12"/>
      <c r="D23" s="8">
        <v>3</v>
      </c>
      <c r="E23" s="9">
        <v>10</v>
      </c>
      <c r="F23" s="8">
        <v>2</v>
      </c>
      <c r="G23" s="8">
        <v>0</v>
      </c>
      <c r="H23" s="76">
        <f t="shared" si="5"/>
        <v>15</v>
      </c>
      <c r="I23" s="10"/>
    </row>
    <row r="24" spans="1:9" x14ac:dyDescent="0.25">
      <c r="A24" s="138"/>
      <c r="B24" s="18" t="s">
        <v>70</v>
      </c>
      <c r="C24" s="12"/>
      <c r="D24" s="21">
        <f>D23/D3</f>
        <v>4.1666666666666664E-2</v>
      </c>
      <c r="E24" s="21">
        <f t="shared" ref="E24:H24" si="7">E23/E3</f>
        <v>0.19230769230769232</v>
      </c>
      <c r="F24" s="21">
        <f t="shared" si="7"/>
        <v>5.5555555555555552E-2</v>
      </c>
      <c r="G24" s="21">
        <f t="shared" si="7"/>
        <v>0</v>
      </c>
      <c r="H24" s="21">
        <f t="shared" si="7"/>
        <v>9.2592592592592587E-2</v>
      </c>
      <c r="I24" s="10"/>
    </row>
    <row r="25" spans="1:9" x14ac:dyDescent="0.25">
      <c r="A25" s="138"/>
      <c r="B25" s="18" t="s">
        <v>59</v>
      </c>
      <c r="C25" s="12"/>
      <c r="D25" s="76">
        <v>0</v>
      </c>
      <c r="E25" s="9">
        <v>0</v>
      </c>
      <c r="F25" s="76">
        <v>8</v>
      </c>
      <c r="G25" s="76">
        <v>0</v>
      </c>
      <c r="H25" s="76">
        <f t="shared" si="5"/>
        <v>8</v>
      </c>
      <c r="I25" s="10"/>
    </row>
    <row r="26" spans="1:9" x14ac:dyDescent="0.25">
      <c r="A26" s="138"/>
      <c r="B26" s="18" t="s">
        <v>13</v>
      </c>
      <c r="C26" s="12"/>
      <c r="D26" s="8">
        <v>1</v>
      </c>
      <c r="E26" s="9">
        <v>0</v>
      </c>
      <c r="F26" s="8">
        <v>0</v>
      </c>
      <c r="G26" s="8">
        <v>0</v>
      </c>
      <c r="H26" s="29">
        <f t="shared" ref="H26" si="8">SUM(D26:G26)</f>
        <v>1</v>
      </c>
      <c r="I26" s="10"/>
    </row>
    <row r="27" spans="1:9" s="83" customFormat="1" x14ac:dyDescent="0.25">
      <c r="A27" s="139"/>
      <c r="B27" s="84" t="s">
        <v>15</v>
      </c>
      <c r="C27" s="41"/>
      <c r="D27" s="85">
        <f>100%-D24</f>
        <v>0.95833333333333337</v>
      </c>
      <c r="E27" s="85">
        <f t="shared" ref="E27:H27" si="9">100%-E24</f>
        <v>0.80769230769230771</v>
      </c>
      <c r="F27" s="85">
        <f t="shared" si="9"/>
        <v>0.94444444444444442</v>
      </c>
      <c r="G27" s="85">
        <f t="shared" si="9"/>
        <v>1</v>
      </c>
      <c r="H27" s="85">
        <f t="shared" si="9"/>
        <v>0.90740740740740744</v>
      </c>
      <c r="I27" s="82"/>
    </row>
    <row r="28" spans="1:9" x14ac:dyDescent="0.25">
      <c r="A28" s="22"/>
      <c r="B28" s="14"/>
      <c r="C28" s="12"/>
      <c r="D28" s="15"/>
      <c r="E28" s="15"/>
      <c r="F28" s="15"/>
      <c r="G28" s="15"/>
      <c r="H28" s="16"/>
      <c r="I28" s="10"/>
    </row>
    <row r="29" spans="1:9" x14ac:dyDescent="0.25">
      <c r="A29" s="8" t="s">
        <v>17</v>
      </c>
      <c r="B29" s="18" t="s">
        <v>18</v>
      </c>
      <c r="C29" s="12"/>
      <c r="D29" s="8">
        <v>1</v>
      </c>
      <c r="E29" s="9">
        <v>2</v>
      </c>
      <c r="F29" s="8">
        <v>1</v>
      </c>
      <c r="G29" s="8">
        <v>0</v>
      </c>
      <c r="H29" s="8">
        <f>SUM(D29:G29)</f>
        <v>4</v>
      </c>
      <c r="I29" s="10"/>
    </row>
    <row r="30" spans="1:9" x14ac:dyDescent="0.25">
      <c r="A30" s="23"/>
      <c r="B30" s="14"/>
      <c r="C30" s="12"/>
      <c r="D30" s="15"/>
      <c r="E30" s="15"/>
      <c r="F30" s="15"/>
      <c r="G30" s="15"/>
      <c r="H30" s="16"/>
      <c r="I30" s="10"/>
    </row>
    <row r="31" spans="1:9" x14ac:dyDescent="0.25">
      <c r="A31" s="24" t="s">
        <v>4</v>
      </c>
      <c r="B31" s="19" t="s">
        <v>15</v>
      </c>
      <c r="C31" s="12"/>
      <c r="D31" s="132">
        <f>(H16+H27)/2</f>
        <v>0.82777777777777783</v>
      </c>
      <c r="E31" s="133"/>
      <c r="F31" s="133"/>
      <c r="G31" s="133"/>
      <c r="H31" s="134"/>
      <c r="I31" s="10"/>
    </row>
    <row r="32" spans="1:9" x14ac:dyDescent="0.25">
      <c r="I32" s="10"/>
    </row>
    <row r="33" spans="1:18" x14ac:dyDescent="0.25">
      <c r="I33" s="10"/>
    </row>
    <row r="34" spans="1:18" x14ac:dyDescent="0.25">
      <c r="B34" s="135" t="s">
        <v>19</v>
      </c>
      <c r="C34" s="135"/>
      <c r="D34" s="135"/>
      <c r="E34" s="135"/>
      <c r="F34" s="135"/>
      <c r="I34" s="10"/>
    </row>
    <row r="35" spans="1:18" x14ac:dyDescent="0.25">
      <c r="A35" s="17"/>
      <c r="B35" s="136" t="s">
        <v>20</v>
      </c>
      <c r="C35" s="127"/>
      <c r="D35" s="127"/>
      <c r="E35" s="28"/>
      <c r="F35" s="28" t="s">
        <v>4</v>
      </c>
      <c r="I35" s="10"/>
    </row>
    <row r="36" spans="1:18" x14ac:dyDescent="0.25">
      <c r="A36" s="128" t="s">
        <v>21</v>
      </c>
      <c r="B36" s="127" t="s">
        <v>61</v>
      </c>
      <c r="C36" s="127"/>
      <c r="D36" s="127"/>
      <c r="E36" s="17"/>
      <c r="F36" s="17">
        <v>14</v>
      </c>
      <c r="I36" s="10"/>
    </row>
    <row r="37" spans="1:18" x14ac:dyDescent="0.25">
      <c r="A37" s="128"/>
      <c r="B37" s="127" t="s">
        <v>62</v>
      </c>
      <c r="C37" s="127"/>
      <c r="D37" s="127"/>
      <c r="E37" s="17"/>
      <c r="F37" s="17">
        <v>11</v>
      </c>
      <c r="I37" s="10"/>
    </row>
    <row r="38" spans="1:18" x14ac:dyDescent="0.25">
      <c r="A38" s="128"/>
      <c r="B38" s="127" t="s">
        <v>26</v>
      </c>
      <c r="C38" s="127"/>
      <c r="D38" s="127"/>
      <c r="E38" s="17"/>
      <c r="F38" s="17">
        <v>3</v>
      </c>
      <c r="I38" s="10"/>
    </row>
    <row r="39" spans="1:18" x14ac:dyDescent="0.25">
      <c r="A39" s="128"/>
      <c r="B39" s="127" t="s">
        <v>27</v>
      </c>
      <c r="C39" s="127"/>
      <c r="D39" s="127"/>
      <c r="E39" s="17"/>
      <c r="F39" s="17">
        <v>13</v>
      </c>
    </row>
    <row r="40" spans="1:18" s="26" customFormat="1" x14ac:dyDescent="0.25">
      <c r="A40" s="17"/>
      <c r="B40" s="127"/>
      <c r="C40" s="127"/>
      <c r="D40" s="127"/>
      <c r="E40" s="28" t="s">
        <v>4</v>
      </c>
      <c r="F40" s="28">
        <f>SUM(F36:F39)</f>
        <v>41</v>
      </c>
      <c r="I40" s="11"/>
      <c r="J40" s="11"/>
      <c r="K40" s="11"/>
      <c r="L40" s="11"/>
      <c r="M40" s="11"/>
      <c r="N40" s="11"/>
      <c r="O40" s="11"/>
      <c r="P40" s="11"/>
      <c r="Q40" s="11"/>
      <c r="R40" s="11"/>
    </row>
    <row r="41" spans="1:18" s="26" customFormat="1" x14ac:dyDescent="0.25">
      <c r="A41" s="128" t="s">
        <v>28</v>
      </c>
      <c r="B41" s="127" t="s">
        <v>22</v>
      </c>
      <c r="C41" s="127"/>
      <c r="D41" s="127"/>
      <c r="E41" s="17"/>
      <c r="F41" s="17">
        <v>3</v>
      </c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18" s="26" customFormat="1" x14ac:dyDescent="0.25">
      <c r="A42" s="128"/>
      <c r="B42" s="127" t="s">
        <v>23</v>
      </c>
      <c r="C42" s="127"/>
      <c r="D42" s="127"/>
      <c r="E42" s="17"/>
      <c r="F42" s="17">
        <v>5</v>
      </c>
      <c r="I42" s="11"/>
      <c r="J42" s="11"/>
      <c r="K42" s="11"/>
      <c r="L42" s="11"/>
      <c r="M42" s="11"/>
      <c r="N42" s="11"/>
      <c r="O42" s="11"/>
      <c r="P42" s="11"/>
      <c r="Q42" s="11"/>
      <c r="R42" s="11"/>
    </row>
    <row r="43" spans="1:18" s="26" customFormat="1" x14ac:dyDescent="0.25">
      <c r="A43" s="128"/>
      <c r="B43" s="127" t="s">
        <v>24</v>
      </c>
      <c r="C43" s="127"/>
      <c r="D43" s="127"/>
      <c r="E43" s="17"/>
      <c r="F43" s="17">
        <v>2</v>
      </c>
      <c r="I43" s="11"/>
      <c r="J43" s="11"/>
      <c r="K43" s="11"/>
      <c r="L43" s="11"/>
      <c r="M43" s="11"/>
      <c r="N43" s="11"/>
      <c r="O43" s="11"/>
      <c r="P43" s="11"/>
      <c r="Q43" s="11"/>
      <c r="R43" s="11"/>
    </row>
    <row r="44" spans="1:18" s="26" customFormat="1" x14ac:dyDescent="0.25">
      <c r="A44" s="128"/>
      <c r="B44" s="127" t="s">
        <v>26</v>
      </c>
      <c r="C44" s="127"/>
      <c r="D44" s="127"/>
      <c r="E44" s="17"/>
      <c r="F44" s="17">
        <v>8</v>
      </c>
      <c r="I44" s="11"/>
      <c r="J44" s="11"/>
      <c r="K44" s="11"/>
      <c r="L44" s="11"/>
      <c r="M44" s="11"/>
      <c r="N44" s="11"/>
      <c r="O44" s="11"/>
      <c r="P44" s="11"/>
      <c r="Q44" s="11"/>
      <c r="R44" s="11"/>
    </row>
    <row r="45" spans="1:18" s="26" customFormat="1" x14ac:dyDescent="0.25">
      <c r="A45" s="128"/>
      <c r="B45" s="127" t="s">
        <v>27</v>
      </c>
      <c r="C45" s="127"/>
      <c r="D45" s="127"/>
      <c r="E45" s="17"/>
      <c r="F45" s="17">
        <v>6</v>
      </c>
      <c r="I45" s="11"/>
      <c r="J45" s="11"/>
      <c r="K45" s="11"/>
      <c r="L45" s="11"/>
      <c r="M45" s="11"/>
      <c r="N45" s="11"/>
      <c r="O45" s="11"/>
      <c r="P45" s="11"/>
      <c r="Q45" s="11"/>
      <c r="R45" s="11"/>
    </row>
    <row r="46" spans="1:18" s="26" customFormat="1" x14ac:dyDescent="0.25">
      <c r="A46" s="17"/>
      <c r="B46" s="127"/>
      <c r="C46" s="127"/>
      <c r="D46" s="127"/>
      <c r="E46" s="28" t="s">
        <v>4</v>
      </c>
      <c r="F46" s="28">
        <f>SUM(F41:F45)</f>
        <v>24</v>
      </c>
      <c r="I46" s="11"/>
      <c r="J46" s="11"/>
      <c r="K46" s="11"/>
      <c r="L46" s="11"/>
      <c r="M46" s="11"/>
      <c r="N46" s="11"/>
      <c r="O46" s="11"/>
      <c r="P46" s="11"/>
      <c r="Q46" s="11"/>
      <c r="R46" s="11"/>
    </row>
  </sheetData>
  <mergeCells count="22">
    <mergeCell ref="A18:A27"/>
    <mergeCell ref="A1:B1"/>
    <mergeCell ref="A2:B2"/>
    <mergeCell ref="A3:B3"/>
    <mergeCell ref="A4:B4"/>
    <mergeCell ref="A6:A16"/>
    <mergeCell ref="D31:H31"/>
    <mergeCell ref="B34:F34"/>
    <mergeCell ref="B35:D35"/>
    <mergeCell ref="A36:A39"/>
    <mergeCell ref="B36:D36"/>
    <mergeCell ref="B37:D37"/>
    <mergeCell ref="B39:D39"/>
    <mergeCell ref="B38:D38"/>
    <mergeCell ref="B46:D46"/>
    <mergeCell ref="B40:D40"/>
    <mergeCell ref="A41:A45"/>
    <mergeCell ref="B41:D41"/>
    <mergeCell ref="B42:D42"/>
    <mergeCell ref="B43:D43"/>
    <mergeCell ref="B44:D44"/>
    <mergeCell ref="B45:D45"/>
  </mergeCells>
  <pageMargins left="0.7" right="0.7" top="0.75" bottom="0.75" header="0.3" footer="0.3"/>
  <pageSetup orientation="portrait" horizontalDpi="4294967293" verticalDpi="4294967293" r:id="rId1"/>
  <headerFooter>
    <oddHeader>&amp;C&amp;F</oddHeader>
    <oddFooter>&amp;C&amp;A</oddFooter>
  </headerFooter>
  <ignoredErrors>
    <ignoredError sqref="H22 H11 H13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6"/>
  <sheetViews>
    <sheetView view="pageLayout" topLeftCell="A11" zoomScaleNormal="100" workbookViewId="0">
      <selection activeCell="D31" sqref="D31:H31"/>
    </sheetView>
  </sheetViews>
  <sheetFormatPr defaultColWidth="9.140625" defaultRowHeight="15" x14ac:dyDescent="0.25"/>
  <cols>
    <col min="1" max="1" width="9.85546875" style="11" customWidth="1"/>
    <col min="2" max="2" width="18.42578125" style="25" customWidth="1"/>
    <col min="3" max="3" width="4.85546875" style="11" customWidth="1"/>
    <col min="4" max="4" width="10.140625" style="26" customWidth="1"/>
    <col min="5" max="5" width="10.140625" style="27" customWidth="1"/>
    <col min="6" max="8" width="10.140625" style="26" customWidth="1"/>
    <col min="9" max="9" width="10.140625" style="11" customWidth="1"/>
    <col min="10" max="15" width="9.7109375" style="11" customWidth="1"/>
    <col min="16" max="16" width="3.140625" style="11" customWidth="1"/>
    <col min="17" max="17" width="6.140625" style="11" bestFit="1" customWidth="1"/>
    <col min="18" max="18" width="7.85546875" style="11" customWidth="1"/>
    <col min="19" max="16384" width="9.140625" style="11"/>
  </cols>
  <sheetData>
    <row r="1" spans="1:9" s="6" customFormat="1" ht="45" x14ac:dyDescent="0.25">
      <c r="A1" s="140"/>
      <c r="B1" s="140"/>
      <c r="C1" s="80"/>
      <c r="D1" s="2" t="s">
        <v>0</v>
      </c>
      <c r="E1" s="3" t="s">
        <v>1</v>
      </c>
      <c r="F1" s="2" t="s">
        <v>2</v>
      </c>
      <c r="G1" s="2" t="s">
        <v>3</v>
      </c>
      <c r="H1" s="4" t="s">
        <v>4</v>
      </c>
      <c r="I1" s="5"/>
    </row>
    <row r="2" spans="1:9" x14ac:dyDescent="0.25">
      <c r="A2" s="135" t="s">
        <v>5</v>
      </c>
      <c r="B2" s="135"/>
      <c r="C2" s="7"/>
      <c r="D2" s="76">
        <v>71</v>
      </c>
      <c r="E2" s="9">
        <v>66</v>
      </c>
      <c r="F2" s="76">
        <v>21</v>
      </c>
      <c r="G2" s="76">
        <v>4</v>
      </c>
      <c r="H2" s="76">
        <f>SUM(D2:G2)</f>
        <v>162</v>
      </c>
      <c r="I2" s="10"/>
    </row>
    <row r="3" spans="1:9" x14ac:dyDescent="0.25">
      <c r="A3" s="135" t="s">
        <v>6</v>
      </c>
      <c r="B3" s="135"/>
      <c r="C3" s="12"/>
      <c r="D3" s="76">
        <v>82</v>
      </c>
      <c r="E3" s="9">
        <v>44</v>
      </c>
      <c r="F3" s="76">
        <v>32</v>
      </c>
      <c r="G3" s="76">
        <v>2</v>
      </c>
      <c r="H3" s="76">
        <f>SUM(D3:G3)</f>
        <v>160</v>
      </c>
      <c r="I3" s="10"/>
    </row>
    <row r="4" spans="1:9" x14ac:dyDescent="0.25">
      <c r="A4" s="141" t="s">
        <v>7</v>
      </c>
      <c r="B4" s="142"/>
      <c r="C4" s="12"/>
      <c r="D4" s="76">
        <f>D2+D3</f>
        <v>153</v>
      </c>
      <c r="E4" s="76">
        <f t="shared" ref="E4:H4" si="0">E2+E3</f>
        <v>110</v>
      </c>
      <c r="F4" s="76">
        <f t="shared" si="0"/>
        <v>53</v>
      </c>
      <c r="G4" s="76">
        <f t="shared" si="0"/>
        <v>6</v>
      </c>
      <c r="H4" s="76">
        <f t="shared" si="0"/>
        <v>322</v>
      </c>
      <c r="I4" s="10"/>
    </row>
    <row r="5" spans="1:9" x14ac:dyDescent="0.25">
      <c r="A5" s="13"/>
      <c r="B5" s="14"/>
      <c r="C5" s="12"/>
      <c r="D5" s="15"/>
      <c r="E5" s="15"/>
      <c r="F5" s="15"/>
      <c r="G5" s="15"/>
      <c r="H5" s="16"/>
      <c r="I5" s="10"/>
    </row>
    <row r="6" spans="1:9" x14ac:dyDescent="0.25">
      <c r="A6" s="137" t="s">
        <v>8</v>
      </c>
      <c r="B6" s="17" t="s">
        <v>9</v>
      </c>
      <c r="C6" s="12"/>
      <c r="D6" s="76">
        <v>20</v>
      </c>
      <c r="E6" s="9">
        <v>8</v>
      </c>
      <c r="F6" s="76">
        <v>9</v>
      </c>
      <c r="G6" s="76">
        <v>0</v>
      </c>
      <c r="H6" s="76">
        <f>SUM(D6:G6)</f>
        <v>37</v>
      </c>
      <c r="I6" s="10"/>
    </row>
    <row r="7" spans="1:9" x14ac:dyDescent="0.25">
      <c r="A7" s="138"/>
      <c r="B7" s="17" t="s">
        <v>36</v>
      </c>
      <c r="C7" s="12"/>
      <c r="D7" s="76">
        <v>7</v>
      </c>
      <c r="E7" s="9">
        <v>2</v>
      </c>
      <c r="F7" s="76">
        <v>1</v>
      </c>
      <c r="G7" s="76">
        <v>0</v>
      </c>
      <c r="H7" s="76">
        <f t="shared" ref="H7:H15" si="1">SUM(D7:G7)</f>
        <v>10</v>
      </c>
      <c r="I7" s="10"/>
    </row>
    <row r="8" spans="1:9" x14ac:dyDescent="0.25">
      <c r="A8" s="138"/>
      <c r="B8" s="17" t="s">
        <v>10</v>
      </c>
      <c r="C8" s="12"/>
      <c r="D8" s="76">
        <v>3</v>
      </c>
      <c r="E8" s="9">
        <v>4</v>
      </c>
      <c r="F8" s="76">
        <v>0</v>
      </c>
      <c r="G8" s="76">
        <v>0</v>
      </c>
      <c r="H8" s="76">
        <f t="shared" si="1"/>
        <v>7</v>
      </c>
      <c r="I8" s="10"/>
    </row>
    <row r="9" spans="1:9" x14ac:dyDescent="0.25">
      <c r="A9" s="138"/>
      <c r="B9" s="18" t="s">
        <v>11</v>
      </c>
      <c r="C9" s="12"/>
      <c r="D9" s="76">
        <v>1</v>
      </c>
      <c r="E9" s="9">
        <v>3</v>
      </c>
      <c r="F9" s="76">
        <v>1</v>
      </c>
      <c r="G9" s="76">
        <v>0</v>
      </c>
      <c r="H9" s="76">
        <f t="shared" si="1"/>
        <v>5</v>
      </c>
      <c r="I9" s="10"/>
    </row>
    <row r="10" spans="1:9" x14ac:dyDescent="0.25">
      <c r="A10" s="138"/>
      <c r="B10" s="18" t="s">
        <v>30</v>
      </c>
      <c r="C10" s="12"/>
      <c r="D10" s="76">
        <v>45</v>
      </c>
      <c r="E10" s="9">
        <v>20</v>
      </c>
      <c r="F10" s="76">
        <v>6</v>
      </c>
      <c r="G10" s="76">
        <v>4</v>
      </c>
      <c r="H10" s="76">
        <f t="shared" si="1"/>
        <v>75</v>
      </c>
      <c r="I10" s="10"/>
    </row>
    <row r="11" spans="1:9" s="83" customFormat="1" x14ac:dyDescent="0.25">
      <c r="A11" s="138"/>
      <c r="B11" s="81" t="s">
        <v>60</v>
      </c>
      <c r="C11" s="41"/>
      <c r="D11" s="42">
        <f>SUM(D6:D10)</f>
        <v>76</v>
      </c>
      <c r="E11" s="42">
        <f t="shared" ref="E11:G11" si="2">SUM(E6:E10)</f>
        <v>37</v>
      </c>
      <c r="F11" s="42">
        <f t="shared" si="2"/>
        <v>17</v>
      </c>
      <c r="G11" s="42">
        <f t="shared" si="2"/>
        <v>4</v>
      </c>
      <c r="H11" s="42">
        <f>D11+E11+F11+G11</f>
        <v>134</v>
      </c>
      <c r="I11" s="82"/>
    </row>
    <row r="12" spans="1:9" x14ac:dyDescent="0.25">
      <c r="A12" s="138"/>
      <c r="B12" s="18" t="s">
        <v>12</v>
      </c>
      <c r="C12" s="12"/>
      <c r="D12" s="76">
        <v>13</v>
      </c>
      <c r="E12" s="9">
        <v>12</v>
      </c>
      <c r="F12" s="76">
        <v>5</v>
      </c>
      <c r="G12" s="76">
        <v>0</v>
      </c>
      <c r="H12" s="76">
        <f t="shared" si="1"/>
        <v>30</v>
      </c>
      <c r="I12" s="10"/>
    </row>
    <row r="13" spans="1:9" x14ac:dyDescent="0.25">
      <c r="A13" s="138"/>
      <c r="B13" s="18" t="s">
        <v>70</v>
      </c>
      <c r="C13" s="12"/>
      <c r="D13" s="21">
        <f>D12/D2</f>
        <v>0.18309859154929578</v>
      </c>
      <c r="E13" s="21">
        <f t="shared" ref="E13:H13" si="3">E12/E2</f>
        <v>0.18181818181818182</v>
      </c>
      <c r="F13" s="21">
        <f t="shared" si="3"/>
        <v>0.23809523809523808</v>
      </c>
      <c r="G13" s="21">
        <f t="shared" si="3"/>
        <v>0</v>
      </c>
      <c r="H13" s="21">
        <f t="shared" si="3"/>
        <v>0.18518518518518517</v>
      </c>
      <c r="I13" s="10"/>
    </row>
    <row r="14" spans="1:9" x14ac:dyDescent="0.25">
      <c r="A14" s="138"/>
      <c r="B14" s="18" t="s">
        <v>59</v>
      </c>
      <c r="C14" s="12"/>
      <c r="D14" s="76">
        <v>0</v>
      </c>
      <c r="E14" s="9">
        <v>0</v>
      </c>
      <c r="F14" s="76">
        <v>1</v>
      </c>
      <c r="G14" s="76">
        <v>0</v>
      </c>
      <c r="H14" s="76">
        <f t="shared" si="1"/>
        <v>1</v>
      </c>
      <c r="I14" s="10"/>
    </row>
    <row r="15" spans="1:9" x14ac:dyDescent="0.25">
      <c r="A15" s="138"/>
      <c r="B15" s="18" t="s">
        <v>13</v>
      </c>
      <c r="C15" s="12"/>
      <c r="D15" s="76">
        <v>4</v>
      </c>
      <c r="E15" s="9">
        <v>3</v>
      </c>
      <c r="F15" s="76">
        <v>1</v>
      </c>
      <c r="G15" s="76">
        <v>0</v>
      </c>
      <c r="H15" s="76">
        <f t="shared" si="1"/>
        <v>8</v>
      </c>
      <c r="I15" s="10"/>
    </row>
    <row r="16" spans="1:9" s="83" customFormat="1" x14ac:dyDescent="0.25">
      <c r="A16" s="139"/>
      <c r="B16" s="84" t="s">
        <v>15</v>
      </c>
      <c r="C16" s="41"/>
      <c r="D16" s="85">
        <f>100%-D13</f>
        <v>0.81690140845070425</v>
      </c>
      <c r="E16" s="85">
        <f t="shared" ref="E16:H16" si="4">100%-E13</f>
        <v>0.81818181818181812</v>
      </c>
      <c r="F16" s="85">
        <f t="shared" si="4"/>
        <v>0.76190476190476186</v>
      </c>
      <c r="G16" s="85">
        <f t="shared" si="4"/>
        <v>1</v>
      </c>
      <c r="H16" s="85">
        <f t="shared" si="4"/>
        <v>0.81481481481481488</v>
      </c>
      <c r="I16" s="82"/>
    </row>
    <row r="17" spans="1:9" x14ac:dyDescent="0.25">
      <c r="A17" s="22"/>
      <c r="B17" s="14"/>
      <c r="C17" s="12"/>
      <c r="D17" s="15"/>
      <c r="E17" s="15"/>
      <c r="F17" s="15"/>
      <c r="G17" s="15"/>
      <c r="H17" s="16"/>
      <c r="I17" s="10"/>
    </row>
    <row r="18" spans="1:9" x14ac:dyDescent="0.25">
      <c r="A18" s="137" t="s">
        <v>16</v>
      </c>
      <c r="B18" s="17" t="s">
        <v>9</v>
      </c>
      <c r="C18" s="12"/>
      <c r="D18" s="76">
        <v>26</v>
      </c>
      <c r="E18" s="9">
        <v>24</v>
      </c>
      <c r="F18" s="76">
        <v>19</v>
      </c>
      <c r="G18" s="76">
        <v>1</v>
      </c>
      <c r="H18" s="76">
        <f t="shared" ref="H18:H26" si="5">SUM(D18:G18)</f>
        <v>70</v>
      </c>
      <c r="I18" s="10"/>
    </row>
    <row r="19" spans="1:9" x14ac:dyDescent="0.25">
      <c r="A19" s="138"/>
      <c r="B19" s="17" t="s">
        <v>36</v>
      </c>
      <c r="C19" s="12"/>
      <c r="D19" s="76">
        <v>0</v>
      </c>
      <c r="E19" s="9">
        <v>2</v>
      </c>
      <c r="F19" s="76">
        <v>0</v>
      </c>
      <c r="G19" s="76">
        <v>0</v>
      </c>
      <c r="H19" s="76">
        <f t="shared" si="5"/>
        <v>2</v>
      </c>
      <c r="I19" s="10"/>
    </row>
    <row r="20" spans="1:9" x14ac:dyDescent="0.25">
      <c r="A20" s="138"/>
      <c r="B20" s="17" t="s">
        <v>10</v>
      </c>
      <c r="C20" s="12"/>
      <c r="D20" s="76">
        <v>34</v>
      </c>
      <c r="E20" s="9">
        <v>18</v>
      </c>
      <c r="F20" s="76">
        <v>2</v>
      </c>
      <c r="G20" s="76">
        <v>1</v>
      </c>
      <c r="H20" s="76">
        <f t="shared" si="5"/>
        <v>55</v>
      </c>
      <c r="I20" s="10"/>
    </row>
    <row r="21" spans="1:9" x14ac:dyDescent="0.25">
      <c r="A21" s="138"/>
      <c r="B21" s="18" t="s">
        <v>11</v>
      </c>
      <c r="C21" s="12"/>
      <c r="D21" s="76">
        <v>10</v>
      </c>
      <c r="E21" s="9">
        <v>6</v>
      </c>
      <c r="F21" s="76">
        <v>3</v>
      </c>
      <c r="G21" s="76">
        <v>0</v>
      </c>
      <c r="H21" s="76">
        <f t="shared" si="5"/>
        <v>19</v>
      </c>
      <c r="I21" s="10"/>
    </row>
    <row r="22" spans="1:9" s="83" customFormat="1" x14ac:dyDescent="0.25">
      <c r="A22" s="138"/>
      <c r="B22" s="81" t="s">
        <v>15</v>
      </c>
      <c r="C22" s="41"/>
      <c r="D22" s="42">
        <f>SUM(D18:D21)</f>
        <v>70</v>
      </c>
      <c r="E22" s="42">
        <f t="shared" ref="E22:H22" si="6">SUM(E18:E21)</f>
        <v>50</v>
      </c>
      <c r="F22" s="42">
        <f t="shared" si="6"/>
        <v>24</v>
      </c>
      <c r="G22" s="42">
        <f t="shared" si="6"/>
        <v>2</v>
      </c>
      <c r="H22" s="42">
        <f t="shared" si="6"/>
        <v>146</v>
      </c>
      <c r="I22" s="82"/>
    </row>
    <row r="23" spans="1:9" x14ac:dyDescent="0.25">
      <c r="A23" s="138"/>
      <c r="B23" s="18" t="s">
        <v>12</v>
      </c>
      <c r="C23" s="12"/>
      <c r="D23" s="76">
        <v>5</v>
      </c>
      <c r="E23" s="9">
        <v>4</v>
      </c>
      <c r="F23" s="76">
        <v>1</v>
      </c>
      <c r="G23" s="76">
        <v>0</v>
      </c>
      <c r="H23" s="76">
        <f t="shared" si="5"/>
        <v>10</v>
      </c>
      <c r="I23" s="10"/>
    </row>
    <row r="24" spans="1:9" x14ac:dyDescent="0.25">
      <c r="A24" s="138"/>
      <c r="B24" s="18" t="s">
        <v>70</v>
      </c>
      <c r="C24" s="12"/>
      <c r="D24" s="21">
        <f>D23/D3</f>
        <v>6.097560975609756E-2</v>
      </c>
      <c r="E24" s="21">
        <f t="shared" ref="E24:H24" si="7">E23/E3</f>
        <v>9.0909090909090912E-2</v>
      </c>
      <c r="F24" s="21">
        <f t="shared" si="7"/>
        <v>3.125E-2</v>
      </c>
      <c r="G24" s="21">
        <f t="shared" si="7"/>
        <v>0</v>
      </c>
      <c r="H24" s="21">
        <f t="shared" si="7"/>
        <v>6.25E-2</v>
      </c>
      <c r="I24" s="10"/>
    </row>
    <row r="25" spans="1:9" x14ac:dyDescent="0.25">
      <c r="A25" s="138"/>
      <c r="B25" s="18" t="s">
        <v>59</v>
      </c>
      <c r="C25" s="12"/>
      <c r="D25" s="76">
        <v>0</v>
      </c>
      <c r="E25" s="9">
        <v>0</v>
      </c>
      <c r="F25" s="76">
        <v>9</v>
      </c>
      <c r="G25" s="76">
        <v>0</v>
      </c>
      <c r="H25" s="76">
        <f t="shared" si="5"/>
        <v>9</v>
      </c>
      <c r="I25" s="10"/>
    </row>
    <row r="26" spans="1:9" x14ac:dyDescent="0.25">
      <c r="A26" s="138"/>
      <c r="B26" s="18" t="s">
        <v>13</v>
      </c>
      <c r="C26" s="12"/>
      <c r="D26" s="76">
        <v>0</v>
      </c>
      <c r="E26" s="9">
        <v>0</v>
      </c>
      <c r="F26" s="76">
        <v>0</v>
      </c>
      <c r="G26" s="76">
        <v>0</v>
      </c>
      <c r="H26" s="76">
        <f t="shared" si="5"/>
        <v>0</v>
      </c>
      <c r="I26" s="10"/>
    </row>
    <row r="27" spans="1:9" s="83" customFormat="1" x14ac:dyDescent="0.25">
      <c r="A27" s="139"/>
      <c r="B27" s="84" t="s">
        <v>15</v>
      </c>
      <c r="C27" s="41"/>
      <c r="D27" s="85">
        <f>100%-D24</f>
        <v>0.93902439024390238</v>
      </c>
      <c r="E27" s="85">
        <f t="shared" ref="E27:H27" si="8">100%-E24</f>
        <v>0.90909090909090906</v>
      </c>
      <c r="F27" s="85">
        <f t="shared" si="8"/>
        <v>0.96875</v>
      </c>
      <c r="G27" s="85">
        <f t="shared" si="8"/>
        <v>1</v>
      </c>
      <c r="H27" s="85">
        <f t="shared" si="8"/>
        <v>0.9375</v>
      </c>
      <c r="I27" s="82"/>
    </row>
    <row r="28" spans="1:9" x14ac:dyDescent="0.25">
      <c r="A28" s="22"/>
      <c r="B28" s="14"/>
      <c r="C28" s="12"/>
      <c r="D28" s="15"/>
      <c r="E28" s="15"/>
      <c r="F28" s="15"/>
      <c r="G28" s="15"/>
      <c r="H28" s="16"/>
      <c r="I28" s="10"/>
    </row>
    <row r="29" spans="1:9" x14ac:dyDescent="0.25">
      <c r="A29" s="76" t="s">
        <v>17</v>
      </c>
      <c r="B29" s="18" t="s">
        <v>18</v>
      </c>
      <c r="C29" s="12"/>
      <c r="D29" s="76">
        <v>3</v>
      </c>
      <c r="E29" s="9"/>
      <c r="F29" s="76"/>
      <c r="G29" s="76"/>
      <c r="H29" s="76"/>
      <c r="I29" s="10"/>
    </row>
    <row r="30" spans="1:9" x14ac:dyDescent="0.25">
      <c r="A30" s="23"/>
      <c r="B30" s="14"/>
      <c r="C30" s="12"/>
      <c r="D30" s="15"/>
      <c r="E30" s="15"/>
      <c r="F30" s="15"/>
      <c r="G30" s="15"/>
      <c r="H30" s="16"/>
      <c r="I30" s="10"/>
    </row>
    <row r="31" spans="1:9" x14ac:dyDescent="0.25">
      <c r="A31" s="24" t="s">
        <v>4</v>
      </c>
      <c r="B31" s="19" t="s">
        <v>15</v>
      </c>
      <c r="C31" s="12"/>
      <c r="D31" s="132">
        <f>(H16+H27)/2</f>
        <v>0.87615740740740744</v>
      </c>
      <c r="E31" s="133"/>
      <c r="F31" s="133"/>
      <c r="G31" s="133"/>
      <c r="H31" s="134"/>
      <c r="I31" s="10"/>
    </row>
    <row r="32" spans="1:9" x14ac:dyDescent="0.25">
      <c r="I32" s="10"/>
    </row>
    <row r="33" spans="1:18" x14ac:dyDescent="0.25">
      <c r="B33" s="135" t="s">
        <v>19</v>
      </c>
      <c r="C33" s="135"/>
      <c r="D33" s="135"/>
      <c r="E33" s="135"/>
      <c r="F33" s="135"/>
      <c r="I33" s="10"/>
    </row>
    <row r="34" spans="1:18" x14ac:dyDescent="0.25">
      <c r="A34" s="17"/>
      <c r="B34" s="136" t="s">
        <v>20</v>
      </c>
      <c r="C34" s="127"/>
      <c r="D34" s="127"/>
      <c r="E34" s="28"/>
      <c r="F34" s="28" t="s">
        <v>4</v>
      </c>
      <c r="I34" s="10"/>
    </row>
    <row r="35" spans="1:18" x14ac:dyDescent="0.25">
      <c r="A35" s="128" t="s">
        <v>21</v>
      </c>
      <c r="B35" s="127" t="s">
        <v>63</v>
      </c>
      <c r="C35" s="127"/>
      <c r="D35" s="127"/>
      <c r="E35" s="17"/>
      <c r="F35" s="17">
        <v>13</v>
      </c>
      <c r="I35" s="10"/>
    </row>
    <row r="36" spans="1:18" x14ac:dyDescent="0.25">
      <c r="A36" s="128"/>
      <c r="B36" s="129" t="s">
        <v>64</v>
      </c>
      <c r="C36" s="130"/>
      <c r="D36" s="131"/>
      <c r="E36" s="17"/>
      <c r="F36" s="17">
        <v>1</v>
      </c>
      <c r="I36" s="10"/>
    </row>
    <row r="37" spans="1:18" x14ac:dyDescent="0.25">
      <c r="A37" s="128"/>
      <c r="B37" s="77" t="s">
        <v>26</v>
      </c>
      <c r="C37" s="78"/>
      <c r="D37" s="79"/>
      <c r="E37" s="17"/>
      <c r="F37" s="17">
        <v>1</v>
      </c>
      <c r="I37" s="10"/>
    </row>
    <row r="38" spans="1:18" x14ac:dyDescent="0.25">
      <c r="A38" s="128"/>
      <c r="B38" s="127" t="s">
        <v>27</v>
      </c>
      <c r="C38" s="127"/>
      <c r="D38" s="127"/>
      <c r="E38" s="17"/>
      <c r="F38" s="17">
        <v>12</v>
      </c>
    </row>
    <row r="39" spans="1:18" x14ac:dyDescent="0.25">
      <c r="A39" s="128"/>
      <c r="B39" s="129" t="s">
        <v>65</v>
      </c>
      <c r="C39" s="130"/>
      <c r="D39" s="131"/>
      <c r="E39" s="17"/>
      <c r="F39" s="17">
        <v>3</v>
      </c>
    </row>
    <row r="40" spans="1:18" s="26" customFormat="1" x14ac:dyDescent="0.25">
      <c r="A40" s="17"/>
      <c r="B40" s="127"/>
      <c r="C40" s="127"/>
      <c r="D40" s="127"/>
      <c r="E40" s="28" t="s">
        <v>4</v>
      </c>
      <c r="F40" s="28">
        <f>SUM(F35:F39)</f>
        <v>30</v>
      </c>
      <c r="I40" s="11"/>
      <c r="J40" s="11"/>
      <c r="K40" s="11"/>
      <c r="L40" s="11"/>
      <c r="M40" s="11"/>
      <c r="N40" s="11"/>
      <c r="O40" s="11"/>
      <c r="P40" s="11"/>
      <c r="Q40" s="11"/>
      <c r="R40" s="11"/>
    </row>
    <row r="41" spans="1:18" s="26" customFormat="1" x14ac:dyDescent="0.25">
      <c r="A41" s="128" t="s">
        <v>28</v>
      </c>
      <c r="B41" s="127" t="s">
        <v>22</v>
      </c>
      <c r="C41" s="127"/>
      <c r="D41" s="127"/>
      <c r="E41" s="17"/>
      <c r="F41" s="17">
        <v>4</v>
      </c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18" s="26" customFormat="1" x14ac:dyDescent="0.25">
      <c r="A42" s="128"/>
      <c r="B42" s="127" t="s">
        <v>23</v>
      </c>
      <c r="C42" s="127"/>
      <c r="D42" s="127"/>
      <c r="E42" s="17"/>
      <c r="F42" s="17">
        <v>3</v>
      </c>
      <c r="I42" s="11"/>
      <c r="J42" s="11"/>
      <c r="K42" s="11"/>
      <c r="L42" s="11"/>
      <c r="M42" s="11"/>
      <c r="N42" s="11"/>
      <c r="O42" s="11"/>
      <c r="P42" s="11"/>
      <c r="Q42" s="11"/>
      <c r="R42" s="11"/>
    </row>
    <row r="43" spans="1:18" s="26" customFormat="1" x14ac:dyDescent="0.25">
      <c r="A43" s="128"/>
      <c r="B43" s="127" t="s">
        <v>24</v>
      </c>
      <c r="C43" s="127"/>
      <c r="D43" s="127"/>
      <c r="E43" s="17"/>
      <c r="F43" s="17">
        <v>1</v>
      </c>
      <c r="I43" s="11"/>
      <c r="J43" s="11"/>
      <c r="K43" s="11"/>
      <c r="L43" s="11"/>
      <c r="M43" s="11"/>
      <c r="N43" s="11"/>
      <c r="O43" s="11"/>
      <c r="P43" s="11"/>
      <c r="Q43" s="11"/>
      <c r="R43" s="11"/>
    </row>
    <row r="44" spans="1:18" s="26" customFormat="1" x14ac:dyDescent="0.25">
      <c r="A44" s="128"/>
      <c r="B44" s="129" t="s">
        <v>26</v>
      </c>
      <c r="C44" s="130"/>
      <c r="D44" s="131"/>
      <c r="E44" s="17"/>
      <c r="F44" s="17">
        <v>9</v>
      </c>
      <c r="I44" s="11"/>
      <c r="J44" s="11"/>
      <c r="K44" s="11"/>
      <c r="L44" s="11"/>
      <c r="M44" s="11"/>
      <c r="N44" s="11"/>
      <c r="O44" s="11"/>
      <c r="P44" s="11"/>
      <c r="Q44" s="11"/>
      <c r="R44" s="11"/>
    </row>
    <row r="45" spans="1:18" s="26" customFormat="1" x14ac:dyDescent="0.25">
      <c r="A45" s="128"/>
      <c r="B45" s="127" t="s">
        <v>27</v>
      </c>
      <c r="C45" s="127"/>
      <c r="D45" s="127"/>
      <c r="E45" s="17"/>
      <c r="F45" s="17">
        <v>2</v>
      </c>
      <c r="I45" s="11"/>
      <c r="J45" s="11"/>
      <c r="K45" s="11"/>
      <c r="L45" s="11"/>
      <c r="M45" s="11"/>
      <c r="N45" s="11"/>
      <c r="O45" s="11"/>
      <c r="P45" s="11"/>
      <c r="Q45" s="11"/>
      <c r="R45" s="11"/>
    </row>
    <row r="46" spans="1:18" s="26" customFormat="1" x14ac:dyDescent="0.25">
      <c r="A46" s="17"/>
      <c r="B46" s="127"/>
      <c r="C46" s="127"/>
      <c r="D46" s="127"/>
      <c r="E46" s="28" t="s">
        <v>4</v>
      </c>
      <c r="F46" s="28">
        <f>SUM(F41:F45)</f>
        <v>19</v>
      </c>
      <c r="I46" s="11"/>
      <c r="J46" s="11"/>
      <c r="K46" s="11"/>
      <c r="L46" s="11"/>
      <c r="M46" s="11"/>
      <c r="N46" s="11"/>
      <c r="O46" s="11"/>
      <c r="P46" s="11"/>
      <c r="Q46" s="11"/>
      <c r="R46" s="11"/>
    </row>
  </sheetData>
  <mergeCells count="22">
    <mergeCell ref="D31:H31"/>
    <mergeCell ref="B33:F33"/>
    <mergeCell ref="A1:B1"/>
    <mergeCell ref="A2:B2"/>
    <mergeCell ref="A3:B3"/>
    <mergeCell ref="A4:B4"/>
    <mergeCell ref="A6:A16"/>
    <mergeCell ref="A18:A27"/>
    <mergeCell ref="A35:A39"/>
    <mergeCell ref="B35:D35"/>
    <mergeCell ref="A41:A45"/>
    <mergeCell ref="B45:D45"/>
    <mergeCell ref="B34:D34"/>
    <mergeCell ref="B36:D36"/>
    <mergeCell ref="B38:D38"/>
    <mergeCell ref="B46:D46"/>
    <mergeCell ref="B44:D44"/>
    <mergeCell ref="B39:D39"/>
    <mergeCell ref="B40:D40"/>
    <mergeCell ref="B41:D41"/>
    <mergeCell ref="B42:D42"/>
    <mergeCell ref="B43:D43"/>
  </mergeCells>
  <pageMargins left="0.7" right="0.7" top="0.75" bottom="0.75" header="0.3" footer="0.3"/>
  <pageSetup orientation="portrait" horizontalDpi="4294967293" verticalDpi="4294967293" r:id="rId1"/>
  <headerFooter>
    <oddHeader>&amp;C&amp;F</oddHeader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7"/>
  <sheetViews>
    <sheetView view="pageLayout" topLeftCell="A7" zoomScaleNormal="100" workbookViewId="0">
      <selection activeCell="D32" sqref="D32"/>
    </sheetView>
  </sheetViews>
  <sheetFormatPr defaultColWidth="9.140625" defaultRowHeight="15" x14ac:dyDescent="0.25"/>
  <cols>
    <col min="1" max="1" width="9.85546875" style="11" customWidth="1"/>
    <col min="2" max="2" width="18.42578125" style="25" customWidth="1"/>
    <col min="3" max="3" width="4.85546875" style="11" customWidth="1"/>
    <col min="4" max="4" width="10.140625" style="26" customWidth="1"/>
    <col min="5" max="5" width="10.140625" style="27" customWidth="1"/>
    <col min="6" max="8" width="10.140625" style="26" customWidth="1"/>
    <col min="9" max="9" width="10.140625" style="11" customWidth="1"/>
    <col min="10" max="15" width="9.7109375" style="11" customWidth="1"/>
    <col min="16" max="16" width="3.140625" style="11" customWidth="1"/>
    <col min="17" max="17" width="6.140625" style="11" bestFit="1" customWidth="1"/>
    <col min="18" max="18" width="7.85546875" style="11" customWidth="1"/>
    <col min="19" max="16384" width="9.140625" style="11"/>
  </cols>
  <sheetData>
    <row r="1" spans="1:9" s="6" customFormat="1" ht="45" x14ac:dyDescent="0.25">
      <c r="A1" s="140"/>
      <c r="B1" s="140"/>
      <c r="C1" s="90"/>
      <c r="D1" s="2" t="s">
        <v>0</v>
      </c>
      <c r="E1" s="3" t="s">
        <v>1</v>
      </c>
      <c r="F1" s="2" t="s">
        <v>2</v>
      </c>
      <c r="G1" s="2" t="s">
        <v>3</v>
      </c>
      <c r="H1" s="4" t="s">
        <v>4</v>
      </c>
      <c r="I1" s="5"/>
    </row>
    <row r="2" spans="1:9" x14ac:dyDescent="0.25">
      <c r="A2" s="135" t="s">
        <v>5</v>
      </c>
      <c r="B2" s="135"/>
      <c r="C2" s="7"/>
      <c r="D2" s="86">
        <v>102</v>
      </c>
      <c r="E2" s="9">
        <v>70</v>
      </c>
      <c r="F2" s="86">
        <v>22</v>
      </c>
      <c r="G2" s="86">
        <v>0</v>
      </c>
      <c r="H2" s="86">
        <f>SUM(D2:G2)</f>
        <v>194</v>
      </c>
      <c r="I2" s="10"/>
    </row>
    <row r="3" spans="1:9" x14ac:dyDescent="0.25">
      <c r="A3" s="135" t="s">
        <v>6</v>
      </c>
      <c r="B3" s="135"/>
      <c r="C3" s="12"/>
      <c r="D3" s="86">
        <v>72</v>
      </c>
      <c r="E3" s="9">
        <v>36</v>
      </c>
      <c r="F3" s="86">
        <v>30</v>
      </c>
      <c r="G3" s="86">
        <v>13</v>
      </c>
      <c r="H3" s="86">
        <f>SUM(D3:G3)</f>
        <v>151</v>
      </c>
      <c r="I3" s="10"/>
    </row>
    <row r="4" spans="1:9" x14ac:dyDescent="0.25">
      <c r="A4" s="141" t="s">
        <v>7</v>
      </c>
      <c r="B4" s="142"/>
      <c r="C4" s="12"/>
      <c r="D4" s="86">
        <f>D2+D3</f>
        <v>174</v>
      </c>
      <c r="E4" s="86">
        <f t="shared" ref="E4:H4" si="0">E2+E3</f>
        <v>106</v>
      </c>
      <c r="F4" s="86">
        <f t="shared" si="0"/>
        <v>52</v>
      </c>
      <c r="G4" s="86">
        <f t="shared" si="0"/>
        <v>13</v>
      </c>
      <c r="H4" s="86">
        <f t="shared" si="0"/>
        <v>345</v>
      </c>
      <c r="I4" s="10"/>
    </row>
    <row r="5" spans="1:9" x14ac:dyDescent="0.25">
      <c r="A5" s="13"/>
      <c r="B5" s="14"/>
      <c r="C5" s="12"/>
      <c r="D5" s="15"/>
      <c r="E5" s="15"/>
      <c r="F5" s="15"/>
      <c r="G5" s="15"/>
      <c r="H5" s="16"/>
      <c r="I5" s="10"/>
    </row>
    <row r="6" spans="1:9" x14ac:dyDescent="0.25">
      <c r="A6" s="137" t="s">
        <v>8</v>
      </c>
      <c r="B6" s="17" t="s">
        <v>9</v>
      </c>
      <c r="C6" s="12"/>
      <c r="D6" s="86">
        <v>11</v>
      </c>
      <c r="E6" s="9">
        <v>13</v>
      </c>
      <c r="F6" s="86">
        <v>5</v>
      </c>
      <c r="G6" s="86">
        <v>0</v>
      </c>
      <c r="H6" s="86">
        <f>SUM(D6:G6)</f>
        <v>29</v>
      </c>
      <c r="I6" s="10"/>
    </row>
    <row r="7" spans="1:9" x14ac:dyDescent="0.25">
      <c r="A7" s="138"/>
      <c r="B7" s="17" t="s">
        <v>36</v>
      </c>
      <c r="C7" s="12"/>
      <c r="D7" s="86">
        <v>2</v>
      </c>
      <c r="E7" s="9">
        <v>0</v>
      </c>
      <c r="F7" s="86">
        <v>0</v>
      </c>
      <c r="G7" s="86">
        <v>0</v>
      </c>
      <c r="H7" s="86">
        <f t="shared" ref="H7:H15" si="1">SUM(D7:G7)</f>
        <v>2</v>
      </c>
      <c r="I7" s="10"/>
    </row>
    <row r="8" spans="1:9" x14ac:dyDescent="0.25">
      <c r="A8" s="138"/>
      <c r="B8" s="17" t="s">
        <v>10</v>
      </c>
      <c r="C8" s="12"/>
      <c r="D8" s="86">
        <v>3</v>
      </c>
      <c r="E8" s="9">
        <v>0</v>
      </c>
      <c r="F8" s="86">
        <v>0</v>
      </c>
      <c r="G8" s="86">
        <v>0</v>
      </c>
      <c r="H8" s="86">
        <f t="shared" si="1"/>
        <v>3</v>
      </c>
      <c r="I8" s="10"/>
    </row>
    <row r="9" spans="1:9" x14ac:dyDescent="0.25">
      <c r="A9" s="138"/>
      <c r="B9" s="18" t="s">
        <v>11</v>
      </c>
      <c r="C9" s="12"/>
      <c r="D9" s="86">
        <v>1</v>
      </c>
      <c r="E9" s="9">
        <v>0</v>
      </c>
      <c r="F9" s="86">
        <v>1</v>
      </c>
      <c r="G9" s="86">
        <v>0</v>
      </c>
      <c r="H9" s="86">
        <f t="shared" si="1"/>
        <v>2</v>
      </c>
      <c r="I9" s="10"/>
    </row>
    <row r="10" spans="1:9" x14ac:dyDescent="0.25">
      <c r="A10" s="138"/>
      <c r="B10" s="18" t="s">
        <v>30</v>
      </c>
      <c r="C10" s="12"/>
      <c r="D10" s="86">
        <v>15</v>
      </c>
      <c r="E10" s="9">
        <v>21</v>
      </c>
      <c r="F10" s="86">
        <v>1</v>
      </c>
      <c r="G10" s="86">
        <v>0</v>
      </c>
      <c r="H10" s="86">
        <f t="shared" si="1"/>
        <v>37</v>
      </c>
      <c r="I10" s="10"/>
    </row>
    <row r="11" spans="1:9" s="83" customFormat="1" x14ac:dyDescent="0.25">
      <c r="A11" s="138"/>
      <c r="B11" s="81" t="s">
        <v>69</v>
      </c>
      <c r="C11" s="41"/>
      <c r="D11" s="42">
        <f>SUM(D6:D10)</f>
        <v>32</v>
      </c>
      <c r="E11" s="42">
        <f t="shared" ref="E11:G11" si="2">SUM(E6:E10)</f>
        <v>34</v>
      </c>
      <c r="F11" s="42">
        <f t="shared" si="2"/>
        <v>7</v>
      </c>
      <c r="G11" s="42">
        <f t="shared" si="2"/>
        <v>0</v>
      </c>
      <c r="H11" s="42">
        <f>SUM(H6:H10)</f>
        <v>73</v>
      </c>
      <c r="I11" s="82"/>
    </row>
    <row r="12" spans="1:9" x14ac:dyDescent="0.25">
      <c r="A12" s="138"/>
      <c r="B12" s="18" t="s">
        <v>12</v>
      </c>
      <c r="C12" s="12"/>
      <c r="D12" s="86">
        <v>21</v>
      </c>
      <c r="E12" s="9">
        <v>28</v>
      </c>
      <c r="F12" s="86">
        <v>8</v>
      </c>
      <c r="G12" s="86">
        <v>3</v>
      </c>
      <c r="H12" s="86">
        <f t="shared" si="1"/>
        <v>60</v>
      </c>
      <c r="I12" s="10"/>
    </row>
    <row r="13" spans="1:9" x14ac:dyDescent="0.25">
      <c r="A13" s="138"/>
      <c r="B13" s="18" t="s">
        <v>68</v>
      </c>
      <c r="C13" s="12"/>
      <c r="D13" s="21">
        <f>D12/D2</f>
        <v>0.20588235294117646</v>
      </c>
      <c r="E13" s="21">
        <f t="shared" ref="E13:H13" si="3">E12/E2</f>
        <v>0.4</v>
      </c>
      <c r="F13" s="21">
        <f t="shared" si="3"/>
        <v>0.36363636363636365</v>
      </c>
      <c r="G13" s="21">
        <v>0</v>
      </c>
      <c r="H13" s="21">
        <f t="shared" si="3"/>
        <v>0.30927835051546393</v>
      </c>
      <c r="I13" s="10"/>
    </row>
    <row r="14" spans="1:9" ht="15.75" customHeight="1" x14ac:dyDescent="0.25">
      <c r="A14" s="138"/>
      <c r="B14" s="18" t="s">
        <v>59</v>
      </c>
      <c r="C14" s="12"/>
      <c r="D14" s="86">
        <v>0</v>
      </c>
      <c r="E14" s="9">
        <v>0</v>
      </c>
      <c r="F14" s="86">
        <v>2</v>
      </c>
      <c r="G14" s="86">
        <v>0</v>
      </c>
      <c r="H14" s="86">
        <f t="shared" si="1"/>
        <v>2</v>
      </c>
      <c r="I14" s="10"/>
    </row>
    <row r="15" spans="1:9" x14ac:dyDescent="0.25">
      <c r="A15" s="138"/>
      <c r="B15" s="18" t="s">
        <v>13</v>
      </c>
      <c r="C15" s="12"/>
      <c r="D15" s="86">
        <v>12</v>
      </c>
      <c r="E15" s="9">
        <v>18</v>
      </c>
      <c r="F15" s="86">
        <v>4</v>
      </c>
      <c r="G15" s="86">
        <v>0</v>
      </c>
      <c r="H15" s="86">
        <f t="shared" si="1"/>
        <v>34</v>
      </c>
      <c r="I15" s="10"/>
    </row>
    <row r="16" spans="1:9" s="83" customFormat="1" x14ac:dyDescent="0.25">
      <c r="A16" s="139"/>
      <c r="B16" s="84" t="s">
        <v>15</v>
      </c>
      <c r="C16" s="41"/>
      <c r="D16" s="85">
        <f>100%-D13</f>
        <v>0.79411764705882359</v>
      </c>
      <c r="E16" s="85">
        <f t="shared" ref="E16:H16" si="4">100%-E13</f>
        <v>0.6</v>
      </c>
      <c r="F16" s="85">
        <f t="shared" si="4"/>
        <v>0.63636363636363635</v>
      </c>
      <c r="G16" s="85">
        <f t="shared" si="4"/>
        <v>1</v>
      </c>
      <c r="H16" s="85">
        <f t="shared" si="4"/>
        <v>0.69072164948453607</v>
      </c>
      <c r="I16" s="82"/>
    </row>
    <row r="17" spans="1:9" x14ac:dyDescent="0.25">
      <c r="A17" s="22"/>
      <c r="B17" s="14"/>
      <c r="C17" s="12"/>
      <c r="D17" s="15"/>
      <c r="E17" s="15"/>
      <c r="F17" s="15"/>
      <c r="G17" s="15"/>
      <c r="H17" s="16"/>
      <c r="I17" s="10"/>
    </row>
    <row r="18" spans="1:9" x14ac:dyDescent="0.25">
      <c r="A18" s="137" t="s">
        <v>16</v>
      </c>
      <c r="B18" s="17" t="s">
        <v>9</v>
      </c>
      <c r="C18" s="12"/>
      <c r="D18" s="86">
        <v>17</v>
      </c>
      <c r="E18" s="9">
        <v>13</v>
      </c>
      <c r="F18" s="86">
        <v>16</v>
      </c>
      <c r="G18" s="86">
        <v>2</v>
      </c>
      <c r="H18" s="86">
        <f t="shared" ref="H18:H26" si="5">SUM(D18:G18)</f>
        <v>48</v>
      </c>
      <c r="I18" s="10"/>
    </row>
    <row r="19" spans="1:9" x14ac:dyDescent="0.25">
      <c r="A19" s="138"/>
      <c r="B19" s="17" t="s">
        <v>36</v>
      </c>
      <c r="C19" s="12"/>
      <c r="D19" s="86">
        <v>1</v>
      </c>
      <c r="E19" s="9">
        <v>1</v>
      </c>
      <c r="F19" s="86">
        <v>2</v>
      </c>
      <c r="G19" s="86">
        <v>0</v>
      </c>
      <c r="H19" s="86">
        <f t="shared" si="5"/>
        <v>4</v>
      </c>
      <c r="I19" s="10"/>
    </row>
    <row r="20" spans="1:9" x14ac:dyDescent="0.25">
      <c r="A20" s="138"/>
      <c r="B20" s="17" t="s">
        <v>10</v>
      </c>
      <c r="C20" s="12"/>
      <c r="D20" s="86">
        <v>35</v>
      </c>
      <c r="E20" s="9">
        <v>12</v>
      </c>
      <c r="F20" s="86">
        <v>3</v>
      </c>
      <c r="G20" s="86">
        <v>1</v>
      </c>
      <c r="H20" s="86">
        <f t="shared" si="5"/>
        <v>51</v>
      </c>
      <c r="I20" s="10"/>
    </row>
    <row r="21" spans="1:9" x14ac:dyDescent="0.25">
      <c r="A21" s="138"/>
      <c r="B21" s="18" t="s">
        <v>11</v>
      </c>
      <c r="C21" s="12"/>
      <c r="D21" s="86">
        <v>8</v>
      </c>
      <c r="E21" s="9">
        <v>3</v>
      </c>
      <c r="F21" s="86">
        <v>3</v>
      </c>
      <c r="G21" s="86">
        <v>0</v>
      </c>
      <c r="H21" s="86">
        <f t="shared" si="5"/>
        <v>14</v>
      </c>
      <c r="I21" s="10"/>
    </row>
    <row r="22" spans="1:9" s="83" customFormat="1" x14ac:dyDescent="0.25">
      <c r="A22" s="138"/>
      <c r="B22" s="81" t="s">
        <v>69</v>
      </c>
      <c r="C22" s="41"/>
      <c r="D22" s="42">
        <f>SUM(D18:D21)</f>
        <v>61</v>
      </c>
      <c r="E22" s="42">
        <f t="shared" ref="E22:G22" si="6">SUM(E18:E21)</f>
        <v>29</v>
      </c>
      <c r="F22" s="42">
        <f t="shared" si="6"/>
        <v>24</v>
      </c>
      <c r="G22" s="42">
        <f t="shared" si="6"/>
        <v>3</v>
      </c>
      <c r="H22" s="42">
        <f t="shared" ref="H22" si="7">SUM(H18:H21)</f>
        <v>117</v>
      </c>
      <c r="I22" s="82"/>
    </row>
    <row r="23" spans="1:9" x14ac:dyDescent="0.25">
      <c r="A23" s="138"/>
      <c r="B23" s="18" t="s">
        <v>12</v>
      </c>
      <c r="C23" s="12"/>
      <c r="D23" s="86">
        <v>11</v>
      </c>
      <c r="E23" s="9">
        <v>5</v>
      </c>
      <c r="F23" s="86">
        <v>4</v>
      </c>
      <c r="G23" s="86">
        <v>3</v>
      </c>
      <c r="H23" s="86">
        <f t="shared" si="5"/>
        <v>23</v>
      </c>
      <c r="I23" s="10"/>
    </row>
    <row r="24" spans="1:9" x14ac:dyDescent="0.25">
      <c r="A24" s="138"/>
      <c r="B24" s="18" t="s">
        <v>68</v>
      </c>
      <c r="C24" s="12"/>
      <c r="D24" s="21">
        <f>D23/D3</f>
        <v>0.15277777777777779</v>
      </c>
      <c r="E24" s="21">
        <f t="shared" ref="E24:H24" si="8">E23/E3</f>
        <v>0.1388888888888889</v>
      </c>
      <c r="F24" s="21">
        <f t="shared" si="8"/>
        <v>0.13333333333333333</v>
      </c>
      <c r="G24" s="21">
        <f t="shared" si="8"/>
        <v>0.23076923076923078</v>
      </c>
      <c r="H24" s="21">
        <f t="shared" si="8"/>
        <v>0.15231788079470199</v>
      </c>
      <c r="I24" s="10"/>
    </row>
    <row r="25" spans="1:9" x14ac:dyDescent="0.25">
      <c r="A25" s="138"/>
      <c r="B25" s="18" t="s">
        <v>59</v>
      </c>
      <c r="C25" s="12"/>
      <c r="D25" s="86">
        <v>0</v>
      </c>
      <c r="E25" s="9">
        <v>0</v>
      </c>
      <c r="F25" s="86">
        <v>6</v>
      </c>
      <c r="G25" s="86">
        <v>0</v>
      </c>
      <c r="H25" s="86">
        <f t="shared" si="5"/>
        <v>6</v>
      </c>
      <c r="I25" s="10"/>
    </row>
    <row r="26" spans="1:9" x14ac:dyDescent="0.25">
      <c r="A26" s="138"/>
      <c r="B26" s="18" t="s">
        <v>13</v>
      </c>
      <c r="C26" s="12"/>
      <c r="D26" s="86">
        <v>0</v>
      </c>
      <c r="E26" s="9">
        <v>0</v>
      </c>
      <c r="F26" s="86">
        <v>1</v>
      </c>
      <c r="G26" s="86">
        <v>0</v>
      </c>
      <c r="H26" s="86">
        <f t="shared" si="5"/>
        <v>1</v>
      </c>
      <c r="I26" s="10"/>
    </row>
    <row r="27" spans="1:9" s="83" customFormat="1" x14ac:dyDescent="0.25">
      <c r="A27" s="139"/>
      <c r="B27" s="84" t="s">
        <v>15</v>
      </c>
      <c r="C27" s="41"/>
      <c r="D27" s="85">
        <f>100%-D24</f>
        <v>0.84722222222222221</v>
      </c>
      <c r="E27" s="85">
        <f t="shared" ref="E27:H27" si="9">100%-E24</f>
        <v>0.86111111111111116</v>
      </c>
      <c r="F27" s="85">
        <f t="shared" si="9"/>
        <v>0.8666666666666667</v>
      </c>
      <c r="G27" s="85">
        <f t="shared" si="9"/>
        <v>0.76923076923076916</v>
      </c>
      <c r="H27" s="85">
        <f t="shared" si="9"/>
        <v>0.84768211920529801</v>
      </c>
      <c r="I27" s="82"/>
    </row>
    <row r="28" spans="1:9" x14ac:dyDescent="0.25">
      <c r="A28" s="22"/>
      <c r="B28" s="14"/>
      <c r="C28" s="12"/>
      <c r="D28" s="15"/>
      <c r="E28" s="15"/>
      <c r="F28" s="15"/>
      <c r="G28" s="15"/>
      <c r="H28" s="16"/>
      <c r="I28" s="10"/>
    </row>
    <row r="29" spans="1:9" x14ac:dyDescent="0.25">
      <c r="A29" s="86" t="s">
        <v>17</v>
      </c>
      <c r="B29" s="18" t="s">
        <v>18</v>
      </c>
      <c r="C29" s="12"/>
      <c r="D29" s="86"/>
      <c r="E29" s="9"/>
      <c r="F29" s="86"/>
      <c r="G29" s="86"/>
      <c r="H29" s="86"/>
      <c r="I29" s="10"/>
    </row>
    <row r="30" spans="1:9" x14ac:dyDescent="0.25">
      <c r="A30" s="23"/>
      <c r="B30" s="14"/>
      <c r="C30" s="12"/>
      <c r="D30" s="15"/>
      <c r="E30" s="15"/>
      <c r="F30" s="15"/>
      <c r="G30" s="15"/>
      <c r="H30" s="16"/>
      <c r="I30" s="10"/>
    </row>
    <row r="31" spans="1:9" x14ac:dyDescent="0.25">
      <c r="A31" s="93" t="s">
        <v>4</v>
      </c>
      <c r="B31" s="94" t="s">
        <v>15</v>
      </c>
      <c r="C31" s="41"/>
      <c r="D31" s="146">
        <f>(H16+H27)/2</f>
        <v>0.7692018843449171</v>
      </c>
      <c r="E31" s="147"/>
      <c r="F31" s="147"/>
      <c r="G31" s="147"/>
      <c r="H31" s="148"/>
      <c r="I31" s="10"/>
    </row>
    <row r="32" spans="1:9" x14ac:dyDescent="0.25">
      <c r="I32" s="10"/>
    </row>
    <row r="33" spans="1:18" x14ac:dyDescent="0.25">
      <c r="B33" s="135" t="s">
        <v>19</v>
      </c>
      <c r="C33" s="135"/>
      <c r="D33" s="135"/>
      <c r="E33" s="135"/>
      <c r="F33" s="135"/>
      <c r="I33" s="10"/>
    </row>
    <row r="34" spans="1:18" x14ac:dyDescent="0.25">
      <c r="A34" s="17"/>
      <c r="B34" s="143" t="s">
        <v>20</v>
      </c>
      <c r="C34" s="144"/>
      <c r="D34" s="144"/>
      <c r="E34" s="28"/>
      <c r="F34" s="98" t="s">
        <v>4</v>
      </c>
      <c r="I34" s="10"/>
    </row>
    <row r="35" spans="1:18" x14ac:dyDescent="0.25">
      <c r="A35" s="96"/>
      <c r="B35" s="149" t="s">
        <v>24</v>
      </c>
      <c r="C35" s="127"/>
      <c r="D35" s="127"/>
      <c r="E35" s="95"/>
      <c r="F35" s="97">
        <v>1</v>
      </c>
      <c r="I35" s="10"/>
    </row>
    <row r="36" spans="1:18" x14ac:dyDescent="0.25">
      <c r="A36" s="128" t="s">
        <v>21</v>
      </c>
      <c r="B36" s="145" t="s">
        <v>63</v>
      </c>
      <c r="C36" s="145"/>
      <c r="D36" s="145"/>
      <c r="E36" s="17"/>
      <c r="F36" s="99">
        <v>8</v>
      </c>
      <c r="I36" s="10"/>
    </row>
    <row r="37" spans="1:18" x14ac:dyDescent="0.25">
      <c r="A37" s="128"/>
      <c r="B37" s="129" t="s">
        <v>64</v>
      </c>
      <c r="C37" s="130"/>
      <c r="D37" s="131"/>
      <c r="E37" s="17"/>
      <c r="F37" s="17">
        <v>0</v>
      </c>
      <c r="I37" s="10"/>
    </row>
    <row r="38" spans="1:18" x14ac:dyDescent="0.25">
      <c r="A38" s="128"/>
      <c r="B38" s="87" t="s">
        <v>26</v>
      </c>
      <c r="C38" s="88"/>
      <c r="D38" s="89"/>
      <c r="E38" s="17"/>
      <c r="F38" s="17">
        <v>2</v>
      </c>
      <c r="I38" s="10"/>
    </row>
    <row r="39" spans="1:18" x14ac:dyDescent="0.25">
      <c r="A39" s="128"/>
      <c r="B39" s="127" t="s">
        <v>27</v>
      </c>
      <c r="C39" s="127"/>
      <c r="D39" s="127"/>
      <c r="E39" s="17"/>
      <c r="F39" s="17">
        <v>46</v>
      </c>
    </row>
    <row r="40" spans="1:18" x14ac:dyDescent="0.25">
      <c r="A40" s="128"/>
      <c r="B40" s="129" t="s">
        <v>65</v>
      </c>
      <c r="C40" s="130"/>
      <c r="D40" s="131"/>
      <c r="E40" s="17"/>
      <c r="F40" s="17">
        <v>5</v>
      </c>
    </row>
    <row r="41" spans="1:18" s="26" customFormat="1" x14ac:dyDescent="0.25">
      <c r="A41" s="17"/>
      <c r="B41" s="127"/>
      <c r="C41" s="127"/>
      <c r="D41" s="127"/>
      <c r="E41" s="28" t="s">
        <v>4</v>
      </c>
      <c r="F41" s="28">
        <f>SUM(F35:F40)</f>
        <v>62</v>
      </c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18" s="26" customFormat="1" x14ac:dyDescent="0.25">
      <c r="A42" s="128" t="s">
        <v>28</v>
      </c>
      <c r="B42" s="127" t="s">
        <v>22</v>
      </c>
      <c r="C42" s="127"/>
      <c r="D42" s="127"/>
      <c r="E42" s="17"/>
      <c r="F42" s="17">
        <v>9</v>
      </c>
      <c r="I42" s="11"/>
      <c r="J42" s="11"/>
      <c r="K42" s="11"/>
      <c r="L42" s="11"/>
      <c r="M42" s="11"/>
      <c r="N42" s="11"/>
      <c r="O42" s="11"/>
      <c r="P42" s="11"/>
      <c r="Q42" s="11"/>
      <c r="R42" s="11"/>
    </row>
    <row r="43" spans="1:18" s="26" customFormat="1" x14ac:dyDescent="0.25">
      <c r="A43" s="128"/>
      <c r="B43" s="127" t="s">
        <v>23</v>
      </c>
      <c r="C43" s="127"/>
      <c r="D43" s="127"/>
      <c r="E43" s="17"/>
      <c r="F43" s="17">
        <v>5</v>
      </c>
      <c r="I43" s="11"/>
      <c r="J43" s="11"/>
      <c r="K43" s="11"/>
      <c r="L43" s="11"/>
      <c r="M43" s="11"/>
      <c r="N43" s="11"/>
      <c r="O43" s="11"/>
      <c r="P43" s="11"/>
      <c r="Q43" s="11"/>
      <c r="R43" s="11"/>
    </row>
    <row r="44" spans="1:18" s="26" customFormat="1" x14ac:dyDescent="0.25">
      <c r="A44" s="128"/>
      <c r="B44" s="127" t="s">
        <v>24</v>
      </c>
      <c r="C44" s="127"/>
      <c r="D44" s="127"/>
      <c r="E44" s="17"/>
      <c r="F44" s="17">
        <v>2</v>
      </c>
      <c r="I44" s="11"/>
      <c r="J44" s="11"/>
      <c r="K44" s="11"/>
      <c r="L44" s="11"/>
      <c r="M44" s="11"/>
      <c r="N44" s="11"/>
      <c r="O44" s="11"/>
      <c r="P44" s="11"/>
      <c r="Q44" s="11"/>
      <c r="R44" s="11"/>
    </row>
    <row r="45" spans="1:18" s="26" customFormat="1" x14ac:dyDescent="0.25">
      <c r="A45" s="128"/>
      <c r="B45" s="129" t="s">
        <v>26</v>
      </c>
      <c r="C45" s="130"/>
      <c r="D45" s="131"/>
      <c r="E45" s="17"/>
      <c r="F45" s="17">
        <v>6</v>
      </c>
      <c r="I45" s="11"/>
      <c r="J45" s="11"/>
      <c r="K45" s="11"/>
      <c r="L45" s="11"/>
      <c r="M45" s="11"/>
      <c r="N45" s="11"/>
      <c r="O45" s="11"/>
      <c r="P45" s="11"/>
      <c r="Q45" s="11"/>
      <c r="R45" s="11"/>
    </row>
    <row r="46" spans="1:18" s="26" customFormat="1" x14ac:dyDescent="0.25">
      <c r="A46" s="128"/>
      <c r="B46" s="127" t="s">
        <v>27</v>
      </c>
      <c r="C46" s="127"/>
      <c r="D46" s="127"/>
      <c r="E46" s="17"/>
      <c r="F46" s="17">
        <v>7</v>
      </c>
      <c r="I46" s="11"/>
      <c r="J46" s="11"/>
      <c r="K46" s="11"/>
      <c r="L46" s="11"/>
      <c r="M46" s="11"/>
      <c r="N46" s="11"/>
      <c r="O46" s="11"/>
      <c r="P46" s="11"/>
      <c r="Q46" s="11"/>
      <c r="R46" s="11"/>
    </row>
    <row r="47" spans="1:18" s="26" customFormat="1" x14ac:dyDescent="0.25">
      <c r="A47" s="17"/>
      <c r="B47" s="127"/>
      <c r="C47" s="127"/>
      <c r="D47" s="127"/>
      <c r="E47" s="28" t="s">
        <v>4</v>
      </c>
      <c r="F47" s="28">
        <f>SUM(F42:F46)</f>
        <v>29</v>
      </c>
      <c r="I47" s="11"/>
      <c r="J47" s="11"/>
      <c r="K47" s="11"/>
      <c r="L47" s="11"/>
      <c r="M47" s="11"/>
      <c r="N47" s="11"/>
      <c r="O47" s="11"/>
      <c r="P47" s="11"/>
      <c r="Q47" s="11"/>
      <c r="R47" s="11"/>
    </row>
  </sheetData>
  <mergeCells count="23">
    <mergeCell ref="A18:A27"/>
    <mergeCell ref="A1:B1"/>
    <mergeCell ref="A2:B2"/>
    <mergeCell ref="A3:B3"/>
    <mergeCell ref="A4:B4"/>
    <mergeCell ref="A6:A16"/>
    <mergeCell ref="D31:H31"/>
    <mergeCell ref="B33:F33"/>
    <mergeCell ref="A36:A40"/>
    <mergeCell ref="B37:D37"/>
    <mergeCell ref="B35:D35"/>
    <mergeCell ref="B46:D46"/>
    <mergeCell ref="B47:D47"/>
    <mergeCell ref="A42:A46"/>
    <mergeCell ref="B34:D34"/>
    <mergeCell ref="B36:D36"/>
    <mergeCell ref="B39:D39"/>
    <mergeCell ref="B40:D40"/>
    <mergeCell ref="B41:D41"/>
    <mergeCell ref="B42:D42"/>
    <mergeCell ref="B43:D43"/>
    <mergeCell ref="B44:D44"/>
    <mergeCell ref="B45:D45"/>
  </mergeCells>
  <pageMargins left="0.7" right="0.7" top="0.75" bottom="0.75" header="0.3" footer="0.3"/>
  <pageSetup orientation="portrait" horizontalDpi="4294967293" verticalDpi="4294967293" r:id="rId1"/>
  <headerFooter>
    <oddHeader>&amp;C&amp;F</oddHeader>
    <oddFooter>&amp;C&amp;A</oddFooter>
  </headerFooter>
  <ignoredErrors>
    <ignoredError sqref="H22 H24 H11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5"/>
  <sheetViews>
    <sheetView view="pageLayout" topLeftCell="A23" zoomScaleNormal="100" workbookViewId="0">
      <selection activeCell="D32" sqref="D32"/>
    </sheetView>
  </sheetViews>
  <sheetFormatPr defaultColWidth="9.140625" defaultRowHeight="15" x14ac:dyDescent="0.25"/>
  <cols>
    <col min="1" max="1" width="9.85546875" style="11" customWidth="1"/>
    <col min="2" max="2" width="18.42578125" style="25" customWidth="1"/>
    <col min="3" max="3" width="4.85546875" style="11" customWidth="1"/>
    <col min="4" max="4" width="10.140625" style="26" customWidth="1"/>
    <col min="5" max="5" width="10.140625" style="27" customWidth="1"/>
    <col min="6" max="8" width="10.140625" style="26" customWidth="1"/>
    <col min="9" max="9" width="10.140625" style="11" customWidth="1"/>
    <col min="10" max="15" width="9.7109375" style="11" customWidth="1"/>
    <col min="16" max="16" width="3.140625" style="11" customWidth="1"/>
    <col min="17" max="17" width="6.140625" style="11" bestFit="1" customWidth="1"/>
    <col min="18" max="18" width="7.85546875" style="11" customWidth="1"/>
    <col min="19" max="16384" width="9.140625" style="11"/>
  </cols>
  <sheetData>
    <row r="1" spans="1:9" s="6" customFormat="1" ht="45" x14ac:dyDescent="0.25">
      <c r="A1" s="140"/>
      <c r="B1" s="140"/>
      <c r="C1" s="91"/>
      <c r="D1" s="2" t="s">
        <v>0</v>
      </c>
      <c r="E1" s="3" t="s">
        <v>1</v>
      </c>
      <c r="F1" s="2" t="s">
        <v>2</v>
      </c>
      <c r="G1" s="2" t="s">
        <v>3</v>
      </c>
      <c r="H1" s="4" t="s">
        <v>4</v>
      </c>
      <c r="I1" s="5"/>
    </row>
    <row r="2" spans="1:9" x14ac:dyDescent="0.25">
      <c r="A2" s="135" t="s">
        <v>5</v>
      </c>
      <c r="B2" s="135"/>
      <c r="C2" s="7"/>
      <c r="D2" s="92">
        <v>176</v>
      </c>
      <c r="E2" s="9">
        <v>150</v>
      </c>
      <c r="F2" s="92">
        <v>78</v>
      </c>
      <c r="G2" s="92">
        <v>6</v>
      </c>
      <c r="H2" s="92">
        <f>SUM(D2:G2)</f>
        <v>410</v>
      </c>
      <c r="I2" s="10"/>
    </row>
    <row r="3" spans="1:9" x14ac:dyDescent="0.25">
      <c r="A3" s="135" t="s">
        <v>6</v>
      </c>
      <c r="B3" s="135"/>
      <c r="C3" s="12"/>
      <c r="D3" s="92">
        <v>72</v>
      </c>
      <c r="E3" s="9">
        <v>45</v>
      </c>
      <c r="F3" s="92">
        <v>26</v>
      </c>
      <c r="G3" s="92">
        <v>4</v>
      </c>
      <c r="H3" s="92">
        <f>SUM(D3:G3)</f>
        <v>147</v>
      </c>
      <c r="I3" s="10"/>
    </row>
    <row r="4" spans="1:9" x14ac:dyDescent="0.25">
      <c r="A4" s="141" t="s">
        <v>7</v>
      </c>
      <c r="B4" s="142"/>
      <c r="C4" s="12"/>
      <c r="D4" s="92">
        <f>D2+D3</f>
        <v>248</v>
      </c>
      <c r="E4" s="92">
        <f t="shared" ref="E4:H4" si="0">E2+E3</f>
        <v>195</v>
      </c>
      <c r="F4" s="92">
        <f t="shared" si="0"/>
        <v>104</v>
      </c>
      <c r="G4" s="92">
        <f t="shared" si="0"/>
        <v>10</v>
      </c>
      <c r="H4" s="92">
        <f t="shared" si="0"/>
        <v>557</v>
      </c>
      <c r="I4" s="10"/>
    </row>
    <row r="5" spans="1:9" x14ac:dyDescent="0.25">
      <c r="A5" s="13"/>
      <c r="B5" s="14"/>
      <c r="C5" s="12"/>
      <c r="D5" s="15"/>
      <c r="E5" s="15"/>
      <c r="F5" s="15"/>
      <c r="G5" s="15"/>
      <c r="H5" s="16"/>
      <c r="I5" s="10"/>
    </row>
    <row r="6" spans="1:9" x14ac:dyDescent="0.25">
      <c r="A6" s="137" t="s">
        <v>8</v>
      </c>
      <c r="B6" s="17" t="s">
        <v>9</v>
      </c>
      <c r="C6" s="12"/>
      <c r="D6" s="92">
        <v>14</v>
      </c>
      <c r="E6" s="9">
        <v>12</v>
      </c>
      <c r="F6" s="92">
        <v>5</v>
      </c>
      <c r="G6" s="92">
        <v>0</v>
      </c>
      <c r="H6" s="92">
        <f>SUM(D6:G6)</f>
        <v>31</v>
      </c>
      <c r="I6" s="10"/>
    </row>
    <row r="7" spans="1:9" x14ac:dyDescent="0.25">
      <c r="A7" s="138"/>
      <c r="B7" s="17" t="s">
        <v>36</v>
      </c>
      <c r="C7" s="12"/>
      <c r="D7" s="92">
        <v>0</v>
      </c>
      <c r="E7" s="9">
        <v>0</v>
      </c>
      <c r="F7" s="92">
        <v>1</v>
      </c>
      <c r="G7" s="92">
        <v>0</v>
      </c>
      <c r="H7" s="92">
        <f t="shared" ref="H7:H15" si="1">SUM(D7:G7)</f>
        <v>1</v>
      </c>
      <c r="I7" s="10"/>
    </row>
    <row r="8" spans="1:9" x14ac:dyDescent="0.25">
      <c r="A8" s="138"/>
      <c r="B8" s="17" t="s">
        <v>10</v>
      </c>
      <c r="C8" s="12"/>
      <c r="D8" s="92">
        <v>3</v>
      </c>
      <c r="E8" s="9">
        <v>0</v>
      </c>
      <c r="F8" s="92">
        <v>1</v>
      </c>
      <c r="G8" s="92">
        <v>0</v>
      </c>
      <c r="H8" s="92">
        <f t="shared" si="1"/>
        <v>4</v>
      </c>
      <c r="I8" s="10"/>
    </row>
    <row r="9" spans="1:9" x14ac:dyDescent="0.25">
      <c r="A9" s="138"/>
      <c r="B9" s="18" t="s">
        <v>11</v>
      </c>
      <c r="C9" s="12"/>
      <c r="D9" s="92">
        <v>2</v>
      </c>
      <c r="E9" s="9">
        <v>2</v>
      </c>
      <c r="F9" s="92"/>
      <c r="G9" s="92">
        <v>0</v>
      </c>
      <c r="H9" s="92">
        <f t="shared" si="1"/>
        <v>4</v>
      </c>
      <c r="I9" s="10"/>
    </row>
    <row r="10" spans="1:9" x14ac:dyDescent="0.25">
      <c r="A10" s="138"/>
      <c r="B10" s="18" t="s">
        <v>30</v>
      </c>
      <c r="C10" s="12"/>
      <c r="D10" s="92">
        <v>25</v>
      </c>
      <c r="E10" s="9">
        <v>20</v>
      </c>
      <c r="F10" s="92">
        <v>3</v>
      </c>
      <c r="G10" s="92">
        <v>1</v>
      </c>
      <c r="H10" s="92">
        <f t="shared" si="1"/>
        <v>49</v>
      </c>
      <c r="I10" s="10"/>
    </row>
    <row r="11" spans="1:9" s="83" customFormat="1" x14ac:dyDescent="0.25">
      <c r="A11" s="138"/>
      <c r="B11" s="81" t="s">
        <v>60</v>
      </c>
      <c r="C11" s="41"/>
      <c r="D11" s="42">
        <f>SUM(D6:D10)</f>
        <v>44</v>
      </c>
      <c r="E11" s="42">
        <f t="shared" ref="E11:G11" si="2">SUM(E6:E10)</f>
        <v>34</v>
      </c>
      <c r="F11" s="42">
        <f t="shared" si="2"/>
        <v>10</v>
      </c>
      <c r="G11" s="42">
        <f t="shared" si="2"/>
        <v>1</v>
      </c>
      <c r="H11" s="42">
        <f>SUM(H6:H10)</f>
        <v>89</v>
      </c>
      <c r="I11" s="82"/>
    </row>
    <row r="12" spans="1:9" x14ac:dyDescent="0.25">
      <c r="A12" s="138"/>
      <c r="B12" s="18" t="s">
        <v>12</v>
      </c>
      <c r="C12" s="12"/>
      <c r="D12" s="92">
        <v>53</v>
      </c>
      <c r="E12" s="9">
        <v>26</v>
      </c>
      <c r="F12" s="92">
        <v>18</v>
      </c>
      <c r="G12" s="92">
        <v>1</v>
      </c>
      <c r="H12" s="92">
        <f t="shared" si="1"/>
        <v>98</v>
      </c>
      <c r="I12" s="10"/>
    </row>
    <row r="13" spans="1:9" x14ac:dyDescent="0.25">
      <c r="A13" s="138"/>
      <c r="B13" s="18" t="s">
        <v>68</v>
      </c>
      <c r="C13" s="12"/>
      <c r="D13" s="21">
        <f>D12/D2</f>
        <v>0.30113636363636365</v>
      </c>
      <c r="E13" s="21">
        <f t="shared" ref="E13:H13" si="3">E12/E2</f>
        <v>0.17333333333333334</v>
      </c>
      <c r="F13" s="21">
        <f t="shared" si="3"/>
        <v>0.23076923076923078</v>
      </c>
      <c r="G13" s="21">
        <f t="shared" si="3"/>
        <v>0.16666666666666666</v>
      </c>
      <c r="H13" s="21">
        <f t="shared" si="3"/>
        <v>0.23902439024390243</v>
      </c>
      <c r="I13" s="10"/>
    </row>
    <row r="14" spans="1:9" x14ac:dyDescent="0.25">
      <c r="A14" s="138"/>
      <c r="B14" s="18" t="s">
        <v>59</v>
      </c>
      <c r="C14" s="12"/>
      <c r="D14" s="92">
        <v>0</v>
      </c>
      <c r="E14" s="9">
        <v>0</v>
      </c>
      <c r="F14" s="92">
        <v>0</v>
      </c>
      <c r="G14" s="92">
        <v>0</v>
      </c>
      <c r="H14" s="92">
        <f t="shared" si="1"/>
        <v>0</v>
      </c>
      <c r="I14" s="10"/>
    </row>
    <row r="15" spans="1:9" x14ac:dyDescent="0.25">
      <c r="A15" s="138"/>
      <c r="B15" s="18" t="s">
        <v>13</v>
      </c>
      <c r="C15" s="12"/>
      <c r="D15" s="92">
        <v>16</v>
      </c>
      <c r="E15" s="9">
        <v>12</v>
      </c>
      <c r="F15" s="92">
        <v>10</v>
      </c>
      <c r="G15" s="92">
        <v>1</v>
      </c>
      <c r="H15" s="92">
        <f t="shared" si="1"/>
        <v>39</v>
      </c>
      <c r="I15" s="10"/>
    </row>
    <row r="16" spans="1:9" s="83" customFormat="1" x14ac:dyDescent="0.25">
      <c r="A16" s="139"/>
      <c r="B16" s="84" t="s">
        <v>15</v>
      </c>
      <c r="C16" s="41"/>
      <c r="D16" s="85">
        <f>100%-D13</f>
        <v>0.69886363636363635</v>
      </c>
      <c r="E16" s="85">
        <f t="shared" ref="E16:H16" si="4">100%-E13</f>
        <v>0.82666666666666666</v>
      </c>
      <c r="F16" s="85">
        <f t="shared" si="4"/>
        <v>0.76923076923076916</v>
      </c>
      <c r="G16" s="85">
        <f t="shared" si="4"/>
        <v>0.83333333333333337</v>
      </c>
      <c r="H16" s="85">
        <f t="shared" si="4"/>
        <v>0.76097560975609757</v>
      </c>
      <c r="I16" s="82"/>
    </row>
    <row r="17" spans="1:9" x14ac:dyDescent="0.25">
      <c r="A17" s="22"/>
      <c r="B17" s="14"/>
      <c r="C17" s="12"/>
      <c r="D17" s="15"/>
      <c r="E17" s="15"/>
      <c r="F17" s="15"/>
      <c r="G17" s="15"/>
      <c r="H17" s="16"/>
      <c r="I17" s="10"/>
    </row>
    <row r="18" spans="1:9" x14ac:dyDescent="0.25">
      <c r="A18" s="137" t="s">
        <v>16</v>
      </c>
      <c r="B18" s="17" t="s">
        <v>9</v>
      </c>
      <c r="C18" s="12"/>
      <c r="D18" s="92">
        <v>23</v>
      </c>
      <c r="E18" s="9">
        <v>15</v>
      </c>
      <c r="F18" s="92">
        <v>11</v>
      </c>
      <c r="G18" s="92">
        <v>7</v>
      </c>
      <c r="H18" s="92">
        <f t="shared" ref="H18:H26" si="5">SUM(D18:G18)</f>
        <v>56</v>
      </c>
      <c r="I18" s="10"/>
    </row>
    <row r="19" spans="1:9" x14ac:dyDescent="0.25">
      <c r="A19" s="138"/>
      <c r="B19" s="17" t="s">
        <v>36</v>
      </c>
      <c r="C19" s="12"/>
      <c r="D19" s="92">
        <v>0</v>
      </c>
      <c r="E19" s="9">
        <v>0</v>
      </c>
      <c r="F19" s="92">
        <v>0</v>
      </c>
      <c r="G19" s="92">
        <v>0</v>
      </c>
      <c r="H19" s="92">
        <f t="shared" si="5"/>
        <v>0</v>
      </c>
      <c r="I19" s="10"/>
    </row>
    <row r="20" spans="1:9" x14ac:dyDescent="0.25">
      <c r="A20" s="138"/>
      <c r="B20" s="17" t="s">
        <v>10</v>
      </c>
      <c r="C20" s="12"/>
      <c r="D20" s="92">
        <v>33</v>
      </c>
      <c r="E20" s="9">
        <v>20</v>
      </c>
      <c r="F20" s="92">
        <v>0</v>
      </c>
      <c r="G20" s="92">
        <v>0</v>
      </c>
      <c r="H20" s="92">
        <f t="shared" si="5"/>
        <v>53</v>
      </c>
      <c r="I20" s="10"/>
    </row>
    <row r="21" spans="1:9" x14ac:dyDescent="0.25">
      <c r="A21" s="138"/>
      <c r="B21" s="18" t="s">
        <v>11</v>
      </c>
      <c r="C21" s="12"/>
      <c r="D21" s="92">
        <v>2</v>
      </c>
      <c r="E21" s="9">
        <v>0</v>
      </c>
      <c r="F21" s="92">
        <v>0</v>
      </c>
      <c r="G21" s="92">
        <v>0</v>
      </c>
      <c r="H21" s="92">
        <f t="shared" si="5"/>
        <v>2</v>
      </c>
      <c r="I21" s="10"/>
    </row>
    <row r="22" spans="1:9" s="83" customFormat="1" x14ac:dyDescent="0.25">
      <c r="A22" s="138"/>
      <c r="B22" s="81" t="s">
        <v>15</v>
      </c>
      <c r="C22" s="41"/>
      <c r="D22" s="42">
        <f>SUM(D18:D21)</f>
        <v>58</v>
      </c>
      <c r="E22" s="42">
        <f t="shared" ref="E22:G22" si="6">SUM(E18:E21)</f>
        <v>35</v>
      </c>
      <c r="F22" s="42">
        <f t="shared" si="6"/>
        <v>11</v>
      </c>
      <c r="G22" s="42">
        <f t="shared" si="6"/>
        <v>7</v>
      </c>
      <c r="H22" s="42">
        <f t="shared" ref="H22" si="7">SUM(H18:H21)</f>
        <v>111</v>
      </c>
      <c r="I22" s="82"/>
    </row>
    <row r="23" spans="1:9" x14ac:dyDescent="0.25">
      <c r="A23" s="138"/>
      <c r="B23" s="18" t="s">
        <v>12</v>
      </c>
      <c r="C23" s="12"/>
      <c r="D23" s="92">
        <v>6</v>
      </c>
      <c r="E23" s="9">
        <v>3</v>
      </c>
      <c r="F23" s="92">
        <v>6</v>
      </c>
      <c r="G23" s="92">
        <v>1</v>
      </c>
      <c r="H23" s="92">
        <f t="shared" si="5"/>
        <v>16</v>
      </c>
      <c r="I23" s="10"/>
    </row>
    <row r="24" spans="1:9" x14ac:dyDescent="0.25">
      <c r="A24" s="138"/>
      <c r="B24" s="18" t="s">
        <v>68</v>
      </c>
      <c r="C24" s="12"/>
      <c r="D24" s="21">
        <f>D23/D3</f>
        <v>8.3333333333333329E-2</v>
      </c>
      <c r="E24" s="21">
        <f t="shared" ref="E24:H24" si="8">E23/E3</f>
        <v>6.6666666666666666E-2</v>
      </c>
      <c r="F24" s="21">
        <f t="shared" si="8"/>
        <v>0.23076923076923078</v>
      </c>
      <c r="G24" s="21">
        <f t="shared" si="8"/>
        <v>0.25</v>
      </c>
      <c r="H24" s="21">
        <f t="shared" si="8"/>
        <v>0.10884353741496598</v>
      </c>
      <c r="I24" s="10"/>
    </row>
    <row r="25" spans="1:9" x14ac:dyDescent="0.25">
      <c r="A25" s="138"/>
      <c r="B25" s="18" t="s">
        <v>59</v>
      </c>
      <c r="C25" s="12"/>
      <c r="D25" s="92">
        <v>0</v>
      </c>
      <c r="E25" s="9">
        <v>0</v>
      </c>
      <c r="F25" s="92">
        <v>4</v>
      </c>
      <c r="G25" s="92">
        <v>0</v>
      </c>
      <c r="H25" s="92">
        <f t="shared" si="5"/>
        <v>4</v>
      </c>
      <c r="I25" s="10"/>
    </row>
    <row r="26" spans="1:9" x14ac:dyDescent="0.25">
      <c r="A26" s="138"/>
      <c r="B26" s="18" t="s">
        <v>13</v>
      </c>
      <c r="C26" s="12"/>
      <c r="D26" s="92">
        <v>0</v>
      </c>
      <c r="E26" s="9">
        <v>0</v>
      </c>
      <c r="F26" s="92">
        <v>0</v>
      </c>
      <c r="G26" s="92">
        <v>0</v>
      </c>
      <c r="H26" s="92">
        <f t="shared" si="5"/>
        <v>0</v>
      </c>
      <c r="I26" s="10"/>
    </row>
    <row r="27" spans="1:9" s="83" customFormat="1" x14ac:dyDescent="0.25">
      <c r="A27" s="139"/>
      <c r="B27" s="84" t="s">
        <v>15</v>
      </c>
      <c r="C27" s="41"/>
      <c r="D27" s="85">
        <f>100%-D24</f>
        <v>0.91666666666666663</v>
      </c>
      <c r="E27" s="85">
        <f t="shared" ref="E27:H27" si="9">100%-E24</f>
        <v>0.93333333333333335</v>
      </c>
      <c r="F27" s="85">
        <f t="shared" si="9"/>
        <v>0.76923076923076916</v>
      </c>
      <c r="G27" s="85">
        <f t="shared" si="9"/>
        <v>0.75</v>
      </c>
      <c r="H27" s="85">
        <f t="shared" si="9"/>
        <v>0.891156462585034</v>
      </c>
      <c r="I27" s="82"/>
    </row>
    <row r="28" spans="1:9" x14ac:dyDescent="0.25">
      <c r="A28" s="22"/>
      <c r="B28" s="14"/>
      <c r="C28" s="12"/>
      <c r="D28" s="15"/>
      <c r="E28" s="15"/>
      <c r="F28" s="15"/>
      <c r="G28" s="15"/>
      <c r="H28" s="16"/>
      <c r="I28" s="10"/>
    </row>
    <row r="29" spans="1:9" x14ac:dyDescent="0.25">
      <c r="A29" s="92" t="s">
        <v>17</v>
      </c>
      <c r="B29" s="18" t="s">
        <v>18</v>
      </c>
      <c r="C29" s="12"/>
      <c r="D29" s="92">
        <v>3</v>
      </c>
      <c r="E29" s="9"/>
      <c r="F29" s="92"/>
      <c r="G29" s="92"/>
      <c r="H29" s="92"/>
      <c r="I29" s="10"/>
    </row>
    <row r="30" spans="1:9" x14ac:dyDescent="0.25">
      <c r="A30" s="23"/>
      <c r="B30" s="14"/>
      <c r="C30" s="12"/>
      <c r="D30" s="15"/>
      <c r="E30" s="15"/>
      <c r="F30" s="15"/>
      <c r="G30" s="15"/>
      <c r="H30" s="16"/>
      <c r="I30" s="10"/>
    </row>
    <row r="31" spans="1:9" x14ac:dyDescent="0.25">
      <c r="A31" s="93" t="s">
        <v>4</v>
      </c>
      <c r="B31" s="94" t="s">
        <v>15</v>
      </c>
      <c r="C31" s="41"/>
      <c r="D31" s="146">
        <f>(H16+H27)/2</f>
        <v>0.82606603617056584</v>
      </c>
      <c r="E31" s="147"/>
      <c r="F31" s="147"/>
      <c r="G31" s="147"/>
      <c r="H31" s="148"/>
      <c r="I31" s="10"/>
    </row>
    <row r="32" spans="1:9" x14ac:dyDescent="0.25">
      <c r="I32" s="10"/>
    </row>
    <row r="33" spans="1:18" x14ac:dyDescent="0.25">
      <c r="B33" s="135" t="s">
        <v>19</v>
      </c>
      <c r="C33" s="135"/>
      <c r="D33" s="135"/>
      <c r="E33" s="135"/>
      <c r="F33" s="135"/>
      <c r="I33" s="10"/>
    </row>
    <row r="34" spans="1:18" x14ac:dyDescent="0.25">
      <c r="A34" s="17"/>
      <c r="B34" s="143" t="s">
        <v>20</v>
      </c>
      <c r="C34" s="144"/>
      <c r="D34" s="144"/>
      <c r="E34" s="28"/>
      <c r="F34" s="98" t="s">
        <v>4</v>
      </c>
      <c r="I34" s="10"/>
    </row>
    <row r="35" spans="1:18" x14ac:dyDescent="0.25">
      <c r="A35" s="96"/>
      <c r="B35" s="150" t="s">
        <v>66</v>
      </c>
      <c r="C35" s="130"/>
      <c r="D35" s="131"/>
      <c r="E35" s="95"/>
      <c r="F35" s="97">
        <v>17</v>
      </c>
      <c r="I35" s="10"/>
    </row>
    <row r="36" spans="1:18" x14ac:dyDescent="0.25">
      <c r="A36" s="128" t="s">
        <v>21</v>
      </c>
      <c r="B36" s="145" t="s">
        <v>63</v>
      </c>
      <c r="C36" s="145"/>
      <c r="D36" s="145"/>
      <c r="E36" s="17"/>
      <c r="F36" s="99">
        <v>4</v>
      </c>
      <c r="I36" s="10"/>
    </row>
    <row r="37" spans="1:18" x14ac:dyDescent="0.25">
      <c r="A37" s="128"/>
      <c r="B37" s="127" t="s">
        <v>27</v>
      </c>
      <c r="C37" s="127"/>
      <c r="D37" s="127"/>
      <c r="E37" s="17"/>
      <c r="F37" s="17">
        <v>53</v>
      </c>
    </row>
    <row r="38" spans="1:18" x14ac:dyDescent="0.25">
      <c r="A38" s="128"/>
      <c r="B38" s="129" t="s">
        <v>65</v>
      </c>
      <c r="C38" s="130"/>
      <c r="D38" s="131"/>
      <c r="E38" s="17"/>
      <c r="F38" s="17">
        <v>24</v>
      </c>
    </row>
    <row r="39" spans="1:18" s="26" customFormat="1" x14ac:dyDescent="0.25">
      <c r="A39" s="17"/>
      <c r="B39" s="127"/>
      <c r="C39" s="127"/>
      <c r="D39" s="127"/>
      <c r="E39" s="28" t="s">
        <v>4</v>
      </c>
      <c r="F39" s="28">
        <f>SUM(F35:F38)</f>
        <v>98</v>
      </c>
      <c r="I39" s="11"/>
      <c r="J39" s="11"/>
      <c r="K39" s="11"/>
      <c r="L39" s="11"/>
      <c r="M39" s="11"/>
      <c r="N39" s="11"/>
      <c r="O39" s="11"/>
      <c r="P39" s="11"/>
      <c r="Q39" s="11"/>
      <c r="R39" s="11"/>
    </row>
    <row r="40" spans="1:18" s="26" customFormat="1" x14ac:dyDescent="0.25">
      <c r="A40" s="128" t="s">
        <v>28</v>
      </c>
      <c r="B40" s="127" t="s">
        <v>22</v>
      </c>
      <c r="C40" s="127"/>
      <c r="D40" s="127"/>
      <c r="E40" s="17"/>
      <c r="F40" s="17">
        <v>6</v>
      </c>
      <c r="I40" s="11"/>
      <c r="J40" s="11"/>
      <c r="K40" s="11"/>
      <c r="L40" s="11"/>
      <c r="M40" s="11"/>
      <c r="N40" s="11"/>
      <c r="O40" s="11"/>
      <c r="P40" s="11"/>
      <c r="Q40" s="11"/>
      <c r="R40" s="11"/>
    </row>
    <row r="41" spans="1:18" s="26" customFormat="1" x14ac:dyDescent="0.25">
      <c r="A41" s="128"/>
      <c r="B41" s="127" t="s">
        <v>23</v>
      </c>
      <c r="C41" s="127"/>
      <c r="D41" s="127"/>
      <c r="E41" s="17"/>
      <c r="F41" s="17">
        <v>5</v>
      </c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18" s="26" customFormat="1" x14ac:dyDescent="0.25">
      <c r="A42" s="128"/>
      <c r="B42" s="127" t="s">
        <v>24</v>
      </c>
      <c r="C42" s="127"/>
      <c r="D42" s="127"/>
      <c r="E42" s="17"/>
      <c r="F42" s="17">
        <v>1</v>
      </c>
      <c r="I42" s="11"/>
      <c r="J42" s="11"/>
      <c r="K42" s="11"/>
      <c r="L42" s="11"/>
      <c r="M42" s="11"/>
      <c r="N42" s="11"/>
      <c r="O42" s="11"/>
      <c r="P42" s="11"/>
      <c r="Q42" s="11"/>
      <c r="R42" s="11"/>
    </row>
    <row r="43" spans="1:18" s="26" customFormat="1" x14ac:dyDescent="0.25">
      <c r="A43" s="128"/>
      <c r="B43" s="129" t="s">
        <v>26</v>
      </c>
      <c r="C43" s="130"/>
      <c r="D43" s="131"/>
      <c r="E43" s="17"/>
      <c r="F43" s="17">
        <v>4</v>
      </c>
      <c r="I43" s="11"/>
      <c r="J43" s="11"/>
      <c r="K43" s="11"/>
      <c r="L43" s="11"/>
      <c r="M43" s="11"/>
      <c r="N43" s="11"/>
      <c r="O43" s="11"/>
      <c r="P43" s="11"/>
      <c r="Q43" s="11"/>
      <c r="R43" s="11"/>
    </row>
    <row r="44" spans="1:18" s="26" customFormat="1" x14ac:dyDescent="0.25">
      <c r="A44" s="128"/>
      <c r="B44" s="127" t="s">
        <v>27</v>
      </c>
      <c r="C44" s="127"/>
      <c r="D44" s="127"/>
      <c r="E44" s="17"/>
      <c r="F44" s="17">
        <v>4</v>
      </c>
      <c r="I44" s="11"/>
      <c r="J44" s="11"/>
      <c r="K44" s="11"/>
      <c r="L44" s="11"/>
      <c r="M44" s="11"/>
      <c r="N44" s="11"/>
      <c r="O44" s="11"/>
      <c r="P44" s="11"/>
      <c r="Q44" s="11"/>
      <c r="R44" s="11"/>
    </row>
    <row r="45" spans="1:18" s="26" customFormat="1" x14ac:dyDescent="0.25">
      <c r="A45" s="17"/>
      <c r="B45" s="127"/>
      <c r="C45" s="127"/>
      <c r="D45" s="127"/>
      <c r="E45" s="28" t="s">
        <v>4</v>
      </c>
      <c r="F45" s="28">
        <f>SUM(F40:F44)</f>
        <v>20</v>
      </c>
      <c r="I45" s="11"/>
      <c r="J45" s="11"/>
      <c r="K45" s="11"/>
      <c r="L45" s="11"/>
      <c r="M45" s="11"/>
      <c r="N45" s="11"/>
      <c r="O45" s="11"/>
      <c r="P45" s="11"/>
      <c r="Q45" s="11"/>
      <c r="R45" s="11"/>
    </row>
  </sheetData>
  <mergeCells count="22">
    <mergeCell ref="A1:B1"/>
    <mergeCell ref="A2:B2"/>
    <mergeCell ref="A3:B3"/>
    <mergeCell ref="A4:B4"/>
    <mergeCell ref="A6:A16"/>
    <mergeCell ref="A18:A27"/>
    <mergeCell ref="B34:D34"/>
    <mergeCell ref="B37:D37"/>
    <mergeCell ref="D31:H31"/>
    <mergeCell ref="B33:F33"/>
    <mergeCell ref="A36:A38"/>
    <mergeCell ref="B36:D36"/>
    <mergeCell ref="B35:D35"/>
    <mergeCell ref="A40:A44"/>
    <mergeCell ref="B45:D45"/>
    <mergeCell ref="B38:D38"/>
    <mergeCell ref="B39:D39"/>
    <mergeCell ref="B40:D40"/>
    <mergeCell ref="B41:D41"/>
    <mergeCell ref="B42:D42"/>
    <mergeCell ref="B43:D43"/>
    <mergeCell ref="B44:D44"/>
  </mergeCells>
  <pageMargins left="0.7" right="0.7" top="0.75" bottom="0.75" header="0.3" footer="0.3"/>
  <pageSetup orientation="portrait" horizontalDpi="4294967293" verticalDpi="4294967293" r:id="rId1"/>
  <headerFooter>
    <oddHeader>&amp;C&amp;F</oddHeader>
    <oddFooter>&amp;C&amp;A</oddFooter>
  </headerFooter>
  <ignoredErrors>
    <ignoredError sqref="H22 H24 H11 H13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6"/>
  <sheetViews>
    <sheetView view="pageLayout" zoomScaleNormal="100" workbookViewId="0">
      <selection activeCell="D32" sqref="D32"/>
    </sheetView>
  </sheetViews>
  <sheetFormatPr defaultColWidth="9.140625" defaultRowHeight="15" x14ac:dyDescent="0.25"/>
  <cols>
    <col min="1" max="1" width="9.85546875" style="11" customWidth="1"/>
    <col min="2" max="2" width="18.42578125" style="25" customWidth="1"/>
    <col min="3" max="3" width="4.85546875" style="11" customWidth="1"/>
    <col min="4" max="4" width="10.140625" style="26" customWidth="1"/>
    <col min="5" max="5" width="10.140625" style="27" customWidth="1"/>
    <col min="6" max="8" width="10.140625" style="26" customWidth="1"/>
    <col min="9" max="9" width="10.140625" style="11" customWidth="1"/>
    <col min="10" max="15" width="9.7109375" style="11" customWidth="1"/>
    <col min="16" max="16" width="3.140625" style="11" customWidth="1"/>
    <col min="17" max="17" width="6.140625" style="11" bestFit="1" customWidth="1"/>
    <col min="18" max="18" width="7.85546875" style="11" customWidth="1"/>
    <col min="19" max="16384" width="9.140625" style="11"/>
  </cols>
  <sheetData>
    <row r="1" spans="1:9" s="6" customFormat="1" ht="45" x14ac:dyDescent="0.25">
      <c r="A1" s="140"/>
      <c r="B1" s="140"/>
      <c r="C1" s="104"/>
      <c r="D1" s="2" t="s">
        <v>0</v>
      </c>
      <c r="E1" s="3" t="s">
        <v>1</v>
      </c>
      <c r="F1" s="2" t="s">
        <v>2</v>
      </c>
      <c r="G1" s="2" t="s">
        <v>3</v>
      </c>
      <c r="H1" s="4" t="s">
        <v>4</v>
      </c>
      <c r="I1" s="5"/>
    </row>
    <row r="2" spans="1:9" x14ac:dyDescent="0.25">
      <c r="A2" s="135" t="s">
        <v>5</v>
      </c>
      <c r="B2" s="135"/>
      <c r="C2" s="7"/>
      <c r="D2" s="100">
        <v>138</v>
      </c>
      <c r="E2" s="9">
        <v>114</v>
      </c>
      <c r="F2" s="100">
        <v>38</v>
      </c>
      <c r="G2" s="100">
        <v>0</v>
      </c>
      <c r="H2" s="100">
        <f>SUM(D2:G2)</f>
        <v>290</v>
      </c>
      <c r="I2" s="10"/>
    </row>
    <row r="3" spans="1:9" x14ac:dyDescent="0.25">
      <c r="A3" s="135" t="s">
        <v>6</v>
      </c>
      <c r="B3" s="135"/>
      <c r="C3" s="12"/>
      <c r="D3" s="100">
        <v>107</v>
      </c>
      <c r="E3" s="9">
        <v>44</v>
      </c>
      <c r="F3" s="100">
        <v>27</v>
      </c>
      <c r="G3" s="100">
        <v>2</v>
      </c>
      <c r="H3" s="100">
        <f>SUM(D3:G3)</f>
        <v>180</v>
      </c>
      <c r="I3" s="10"/>
    </row>
    <row r="4" spans="1:9" x14ac:dyDescent="0.25">
      <c r="A4" s="141" t="s">
        <v>7</v>
      </c>
      <c r="B4" s="142"/>
      <c r="C4" s="12"/>
      <c r="D4" s="100">
        <f>D2+D3</f>
        <v>245</v>
      </c>
      <c r="E4" s="100">
        <f t="shared" ref="E4:H4" si="0">E2+E3</f>
        <v>158</v>
      </c>
      <c r="F4" s="100">
        <f t="shared" si="0"/>
        <v>65</v>
      </c>
      <c r="G4" s="100">
        <f t="shared" si="0"/>
        <v>2</v>
      </c>
      <c r="H4" s="100">
        <f t="shared" si="0"/>
        <v>470</v>
      </c>
      <c r="I4" s="10"/>
    </row>
    <row r="5" spans="1:9" x14ac:dyDescent="0.25">
      <c r="A5" s="13"/>
      <c r="B5" s="14"/>
      <c r="C5" s="12"/>
      <c r="D5" s="15"/>
      <c r="E5" s="15"/>
      <c r="F5" s="15"/>
      <c r="G5" s="15"/>
      <c r="H5" s="16"/>
      <c r="I5" s="10"/>
    </row>
    <row r="6" spans="1:9" x14ac:dyDescent="0.25">
      <c r="A6" s="137" t="s">
        <v>8</v>
      </c>
      <c r="B6" s="17" t="s">
        <v>9</v>
      </c>
      <c r="C6" s="12"/>
      <c r="D6" s="100">
        <v>30</v>
      </c>
      <c r="E6" s="9">
        <v>21</v>
      </c>
      <c r="F6" s="100">
        <v>14</v>
      </c>
      <c r="G6" s="100">
        <v>0</v>
      </c>
      <c r="H6" s="100">
        <f>SUM(D6:G6)</f>
        <v>65</v>
      </c>
      <c r="I6" s="10"/>
    </row>
    <row r="7" spans="1:9" x14ac:dyDescent="0.25">
      <c r="A7" s="138"/>
      <c r="B7" s="17" t="s">
        <v>36</v>
      </c>
      <c r="C7" s="12"/>
      <c r="D7" s="100">
        <v>17</v>
      </c>
      <c r="E7" s="9">
        <v>8</v>
      </c>
      <c r="F7" s="100">
        <v>3</v>
      </c>
      <c r="G7" s="100">
        <v>0</v>
      </c>
      <c r="H7" s="100">
        <f t="shared" ref="H7:H15" si="1">SUM(D7:G7)</f>
        <v>28</v>
      </c>
      <c r="I7" s="10"/>
    </row>
    <row r="8" spans="1:9" x14ac:dyDescent="0.25">
      <c r="A8" s="138"/>
      <c r="B8" s="17" t="s">
        <v>10</v>
      </c>
      <c r="C8" s="12"/>
      <c r="D8" s="100">
        <v>3</v>
      </c>
      <c r="E8" s="9">
        <v>1</v>
      </c>
      <c r="F8" s="100">
        <v>3</v>
      </c>
      <c r="G8" s="100">
        <v>0</v>
      </c>
      <c r="H8" s="100">
        <f t="shared" si="1"/>
        <v>7</v>
      </c>
      <c r="I8" s="10"/>
    </row>
    <row r="9" spans="1:9" x14ac:dyDescent="0.25">
      <c r="A9" s="138"/>
      <c r="B9" s="18" t="s">
        <v>11</v>
      </c>
      <c r="C9" s="12"/>
      <c r="D9" s="100">
        <v>3</v>
      </c>
      <c r="E9" s="9">
        <v>0</v>
      </c>
      <c r="F9" s="100">
        <v>2</v>
      </c>
      <c r="G9" s="100">
        <v>3</v>
      </c>
      <c r="H9" s="100">
        <f t="shared" si="1"/>
        <v>8</v>
      </c>
      <c r="I9" s="10"/>
    </row>
    <row r="10" spans="1:9" x14ac:dyDescent="0.25">
      <c r="A10" s="138"/>
      <c r="B10" s="18" t="s">
        <v>30</v>
      </c>
      <c r="C10" s="12"/>
      <c r="D10" s="100">
        <v>19</v>
      </c>
      <c r="E10" s="9">
        <v>23</v>
      </c>
      <c r="F10" s="100">
        <v>8</v>
      </c>
      <c r="G10" s="100">
        <v>0</v>
      </c>
      <c r="H10" s="100">
        <f t="shared" si="1"/>
        <v>50</v>
      </c>
      <c r="I10" s="10"/>
    </row>
    <row r="11" spans="1:9" s="83" customFormat="1" x14ac:dyDescent="0.25">
      <c r="A11" s="138"/>
      <c r="B11" s="81" t="s">
        <v>60</v>
      </c>
      <c r="C11" s="41"/>
      <c r="D11" s="42">
        <f>SUM(D6:D10)</f>
        <v>72</v>
      </c>
      <c r="E11" s="42">
        <f t="shared" ref="E11:G11" si="2">SUM(E6:E10)</f>
        <v>53</v>
      </c>
      <c r="F11" s="42">
        <f t="shared" si="2"/>
        <v>30</v>
      </c>
      <c r="G11" s="42">
        <f t="shared" si="2"/>
        <v>3</v>
      </c>
      <c r="H11" s="42">
        <f>SUM(H6:H10)</f>
        <v>158</v>
      </c>
      <c r="I11" s="82"/>
    </row>
    <row r="12" spans="1:9" x14ac:dyDescent="0.25">
      <c r="A12" s="138"/>
      <c r="B12" s="18" t="s">
        <v>12</v>
      </c>
      <c r="C12" s="12"/>
      <c r="D12" s="100">
        <v>61</v>
      </c>
      <c r="E12" s="9">
        <v>57</v>
      </c>
      <c r="F12" s="100">
        <v>16</v>
      </c>
      <c r="G12" s="100">
        <v>0</v>
      </c>
      <c r="H12" s="100">
        <f t="shared" si="1"/>
        <v>134</v>
      </c>
      <c r="I12" s="10"/>
    </row>
    <row r="13" spans="1:9" x14ac:dyDescent="0.25">
      <c r="A13" s="138"/>
      <c r="B13" s="18" t="s">
        <v>68</v>
      </c>
      <c r="C13" s="12"/>
      <c r="D13" s="21">
        <f>D12/D2</f>
        <v>0.4420289855072464</v>
      </c>
      <c r="E13" s="21">
        <f t="shared" ref="E13:H13" si="3">E12/E2</f>
        <v>0.5</v>
      </c>
      <c r="F13" s="21">
        <f t="shared" si="3"/>
        <v>0.42105263157894735</v>
      </c>
      <c r="G13" s="21">
        <v>0</v>
      </c>
      <c r="H13" s="21">
        <f t="shared" si="3"/>
        <v>0.46206896551724136</v>
      </c>
      <c r="I13" s="10"/>
    </row>
    <row r="14" spans="1:9" x14ac:dyDescent="0.25">
      <c r="A14" s="138"/>
      <c r="B14" s="18" t="s">
        <v>59</v>
      </c>
      <c r="C14" s="12"/>
      <c r="D14" s="100">
        <v>0</v>
      </c>
      <c r="E14" s="9">
        <v>0</v>
      </c>
      <c r="F14" s="100">
        <v>2</v>
      </c>
      <c r="G14" s="100">
        <v>0</v>
      </c>
      <c r="H14" s="100">
        <f t="shared" si="1"/>
        <v>2</v>
      </c>
      <c r="I14" s="10"/>
    </row>
    <row r="15" spans="1:9" x14ac:dyDescent="0.25">
      <c r="A15" s="138"/>
      <c r="B15" s="18" t="s">
        <v>13</v>
      </c>
      <c r="C15" s="12"/>
      <c r="D15" s="100">
        <v>14</v>
      </c>
      <c r="E15" s="9">
        <v>14</v>
      </c>
      <c r="F15" s="100">
        <v>16</v>
      </c>
      <c r="G15" s="100">
        <v>0</v>
      </c>
      <c r="H15" s="100">
        <f t="shared" si="1"/>
        <v>44</v>
      </c>
      <c r="I15" s="10"/>
    </row>
    <row r="16" spans="1:9" s="83" customFormat="1" x14ac:dyDescent="0.25">
      <c r="A16" s="139"/>
      <c r="B16" s="84" t="s">
        <v>15</v>
      </c>
      <c r="C16" s="41"/>
      <c r="D16" s="85">
        <f>100%-D13</f>
        <v>0.55797101449275366</v>
      </c>
      <c r="E16" s="85">
        <f t="shared" ref="E16:H16" si="4">100%-E13</f>
        <v>0.5</v>
      </c>
      <c r="F16" s="85">
        <f t="shared" si="4"/>
        <v>0.57894736842105265</v>
      </c>
      <c r="G16" s="85">
        <f t="shared" si="4"/>
        <v>1</v>
      </c>
      <c r="H16" s="85">
        <f t="shared" si="4"/>
        <v>0.53793103448275859</v>
      </c>
      <c r="I16" s="82"/>
    </row>
    <row r="17" spans="1:9" x14ac:dyDescent="0.25">
      <c r="A17" s="22"/>
      <c r="B17" s="14"/>
      <c r="C17" s="12"/>
      <c r="D17" s="15"/>
      <c r="E17" s="15"/>
      <c r="F17" s="15"/>
      <c r="G17" s="15"/>
      <c r="H17" s="16"/>
      <c r="I17" s="10"/>
    </row>
    <row r="18" spans="1:9" x14ac:dyDescent="0.25">
      <c r="A18" s="137" t="s">
        <v>16</v>
      </c>
      <c r="B18" s="17" t="s">
        <v>9</v>
      </c>
      <c r="C18" s="12"/>
      <c r="D18" s="100">
        <v>39</v>
      </c>
      <c r="E18" s="9">
        <v>18</v>
      </c>
      <c r="F18" s="100">
        <v>20</v>
      </c>
      <c r="G18" s="100">
        <v>0</v>
      </c>
      <c r="H18" s="100">
        <f t="shared" ref="H18:H26" si="5">SUM(D18:G18)</f>
        <v>77</v>
      </c>
      <c r="I18" s="10"/>
    </row>
    <row r="19" spans="1:9" x14ac:dyDescent="0.25">
      <c r="A19" s="138"/>
      <c r="B19" s="17" t="s">
        <v>36</v>
      </c>
      <c r="C19" s="12"/>
      <c r="D19" s="100">
        <v>1</v>
      </c>
      <c r="E19" s="9">
        <v>0</v>
      </c>
      <c r="F19" s="100">
        <v>1</v>
      </c>
      <c r="G19" s="100">
        <v>0</v>
      </c>
      <c r="H19" s="100">
        <f t="shared" si="5"/>
        <v>2</v>
      </c>
      <c r="I19" s="10"/>
    </row>
    <row r="20" spans="1:9" x14ac:dyDescent="0.25">
      <c r="A20" s="138"/>
      <c r="B20" s="17" t="s">
        <v>10</v>
      </c>
      <c r="C20" s="12"/>
      <c r="D20" s="100">
        <v>29</v>
      </c>
      <c r="E20" s="9">
        <v>11</v>
      </c>
      <c r="F20" s="100">
        <v>0</v>
      </c>
      <c r="G20" s="100">
        <v>0</v>
      </c>
      <c r="H20" s="100">
        <f t="shared" si="5"/>
        <v>40</v>
      </c>
      <c r="I20" s="10"/>
    </row>
    <row r="21" spans="1:9" x14ac:dyDescent="0.25">
      <c r="A21" s="138"/>
      <c r="B21" s="18" t="s">
        <v>11</v>
      </c>
      <c r="C21" s="12"/>
      <c r="D21" s="100">
        <v>17</v>
      </c>
      <c r="E21" s="9">
        <v>4</v>
      </c>
      <c r="F21" s="100">
        <v>3</v>
      </c>
      <c r="G21" s="100">
        <v>3</v>
      </c>
      <c r="H21" s="100">
        <f t="shared" si="5"/>
        <v>27</v>
      </c>
      <c r="I21" s="10"/>
    </row>
    <row r="22" spans="1:9" s="83" customFormat="1" x14ac:dyDescent="0.25">
      <c r="A22" s="138"/>
      <c r="B22" s="81" t="s">
        <v>15</v>
      </c>
      <c r="C22" s="41"/>
      <c r="D22" s="42">
        <f>SUM(D18:D21)</f>
        <v>86</v>
      </c>
      <c r="E22" s="42">
        <f t="shared" ref="E22:G22" si="6">SUM(E18:E21)</f>
        <v>33</v>
      </c>
      <c r="F22" s="42">
        <f t="shared" si="6"/>
        <v>24</v>
      </c>
      <c r="G22" s="42">
        <f t="shared" si="6"/>
        <v>3</v>
      </c>
      <c r="H22" s="42">
        <f t="shared" ref="H22" si="7">SUM(H18:H21)</f>
        <v>146</v>
      </c>
      <c r="I22" s="82"/>
    </row>
    <row r="23" spans="1:9" x14ac:dyDescent="0.25">
      <c r="A23" s="138"/>
      <c r="B23" s="18" t="s">
        <v>12</v>
      </c>
      <c r="C23" s="12"/>
      <c r="D23" s="100">
        <v>6</v>
      </c>
      <c r="E23" s="9">
        <v>7</v>
      </c>
      <c r="F23" s="100">
        <v>2</v>
      </c>
      <c r="G23" s="100">
        <v>0</v>
      </c>
      <c r="H23" s="100">
        <f t="shared" si="5"/>
        <v>15</v>
      </c>
      <c r="I23" s="10"/>
    </row>
    <row r="24" spans="1:9" x14ac:dyDescent="0.25">
      <c r="A24" s="138"/>
      <c r="B24" s="18" t="s">
        <v>68</v>
      </c>
      <c r="C24" s="12"/>
      <c r="D24" s="21">
        <f>D23/D3</f>
        <v>5.6074766355140186E-2</v>
      </c>
      <c r="E24" s="21">
        <f t="shared" ref="E24:H24" si="8">E23/E3</f>
        <v>0.15909090909090909</v>
      </c>
      <c r="F24" s="21">
        <f t="shared" si="8"/>
        <v>7.407407407407407E-2</v>
      </c>
      <c r="G24" s="21">
        <f t="shared" si="8"/>
        <v>0</v>
      </c>
      <c r="H24" s="21">
        <f t="shared" si="8"/>
        <v>8.3333333333333329E-2</v>
      </c>
      <c r="I24" s="10"/>
    </row>
    <row r="25" spans="1:9" x14ac:dyDescent="0.25">
      <c r="A25" s="138"/>
      <c r="B25" s="18" t="s">
        <v>59</v>
      </c>
      <c r="C25" s="12"/>
      <c r="D25" s="100">
        <v>0</v>
      </c>
      <c r="E25" s="9">
        <v>0</v>
      </c>
      <c r="F25" s="100">
        <v>6</v>
      </c>
      <c r="G25" s="100">
        <v>0</v>
      </c>
      <c r="H25" s="100">
        <f t="shared" si="5"/>
        <v>6</v>
      </c>
      <c r="I25" s="10"/>
    </row>
    <row r="26" spans="1:9" x14ac:dyDescent="0.25">
      <c r="A26" s="138"/>
      <c r="B26" s="18" t="s">
        <v>13</v>
      </c>
      <c r="C26" s="12"/>
      <c r="D26" s="100">
        <v>0</v>
      </c>
      <c r="E26" s="9">
        <v>0</v>
      </c>
      <c r="F26" s="100">
        <v>0</v>
      </c>
      <c r="G26" s="100">
        <v>0</v>
      </c>
      <c r="H26" s="100">
        <f t="shared" si="5"/>
        <v>0</v>
      </c>
      <c r="I26" s="10"/>
    </row>
    <row r="27" spans="1:9" s="83" customFormat="1" x14ac:dyDescent="0.25">
      <c r="A27" s="139"/>
      <c r="B27" s="84" t="s">
        <v>15</v>
      </c>
      <c r="C27" s="41"/>
      <c r="D27" s="85">
        <f>100%-D24</f>
        <v>0.94392523364485981</v>
      </c>
      <c r="E27" s="85">
        <f t="shared" ref="E27:H27" si="9">100%-E24</f>
        <v>0.84090909090909094</v>
      </c>
      <c r="F27" s="85">
        <f t="shared" si="9"/>
        <v>0.92592592592592593</v>
      </c>
      <c r="G27" s="85">
        <f t="shared" si="9"/>
        <v>1</v>
      </c>
      <c r="H27" s="85">
        <f t="shared" si="9"/>
        <v>0.91666666666666663</v>
      </c>
      <c r="I27" s="82"/>
    </row>
    <row r="28" spans="1:9" x14ac:dyDescent="0.25">
      <c r="A28" s="22"/>
      <c r="B28" s="14"/>
      <c r="C28" s="12"/>
      <c r="D28" s="15"/>
      <c r="E28" s="15"/>
      <c r="F28" s="15"/>
      <c r="G28" s="15"/>
      <c r="H28" s="16"/>
      <c r="I28" s="10"/>
    </row>
    <row r="29" spans="1:9" x14ac:dyDescent="0.25">
      <c r="A29" s="100" t="s">
        <v>17</v>
      </c>
      <c r="B29" s="18" t="s">
        <v>18</v>
      </c>
      <c r="C29" s="12"/>
      <c r="D29" s="100">
        <v>2</v>
      </c>
      <c r="E29" s="9"/>
      <c r="F29" s="100">
        <v>1</v>
      </c>
      <c r="G29" s="100"/>
      <c r="H29" s="100"/>
      <c r="I29" s="10"/>
    </row>
    <row r="30" spans="1:9" x14ac:dyDescent="0.25">
      <c r="A30" s="23"/>
      <c r="B30" s="14"/>
      <c r="C30" s="12"/>
      <c r="D30" s="15"/>
      <c r="E30" s="15"/>
      <c r="F30" s="15"/>
      <c r="G30" s="15"/>
      <c r="H30" s="16"/>
      <c r="I30" s="10"/>
    </row>
    <row r="31" spans="1:9" x14ac:dyDescent="0.25">
      <c r="A31" s="93" t="s">
        <v>4</v>
      </c>
      <c r="B31" s="94" t="s">
        <v>15</v>
      </c>
      <c r="C31" s="41"/>
      <c r="D31" s="146">
        <f>(H16+H27)/2</f>
        <v>0.72729885057471266</v>
      </c>
      <c r="E31" s="147"/>
      <c r="F31" s="147"/>
      <c r="G31" s="147"/>
      <c r="H31" s="148"/>
      <c r="I31" s="10"/>
    </row>
    <row r="32" spans="1:9" x14ac:dyDescent="0.25">
      <c r="I32" s="10"/>
    </row>
    <row r="33" spans="1:18" x14ac:dyDescent="0.25">
      <c r="B33" s="135" t="s">
        <v>19</v>
      </c>
      <c r="C33" s="135"/>
      <c r="D33" s="135"/>
      <c r="E33" s="135"/>
      <c r="F33" s="135"/>
      <c r="I33" s="10"/>
    </row>
    <row r="34" spans="1:18" x14ac:dyDescent="0.25">
      <c r="A34" s="17"/>
      <c r="B34" s="143" t="s">
        <v>20</v>
      </c>
      <c r="C34" s="144"/>
      <c r="D34" s="144"/>
      <c r="E34" s="28"/>
      <c r="F34" s="98" t="s">
        <v>4</v>
      </c>
      <c r="I34" s="10"/>
    </row>
    <row r="35" spans="1:18" x14ac:dyDescent="0.25">
      <c r="A35" s="96"/>
      <c r="B35" s="150" t="s">
        <v>66</v>
      </c>
      <c r="C35" s="130"/>
      <c r="D35" s="131"/>
      <c r="E35" s="95"/>
      <c r="F35" s="97">
        <v>14</v>
      </c>
      <c r="I35" s="10"/>
    </row>
    <row r="36" spans="1:18" x14ac:dyDescent="0.25">
      <c r="A36" s="128" t="s">
        <v>21</v>
      </c>
      <c r="B36" s="145" t="s">
        <v>63</v>
      </c>
      <c r="C36" s="145"/>
      <c r="D36" s="145"/>
      <c r="E36" s="17"/>
      <c r="F36" s="99">
        <v>2</v>
      </c>
      <c r="I36" s="10"/>
    </row>
    <row r="37" spans="1:18" x14ac:dyDescent="0.25">
      <c r="A37" s="128"/>
      <c r="B37" s="127" t="s">
        <v>27</v>
      </c>
      <c r="C37" s="127"/>
      <c r="D37" s="127"/>
      <c r="E37" s="17"/>
      <c r="F37" s="17">
        <v>105</v>
      </c>
    </row>
    <row r="38" spans="1:18" x14ac:dyDescent="0.25">
      <c r="A38" s="128"/>
      <c r="B38" s="129" t="s">
        <v>65</v>
      </c>
      <c r="C38" s="130"/>
      <c r="D38" s="131"/>
      <c r="E38" s="17"/>
      <c r="F38" s="17">
        <v>13</v>
      </c>
    </row>
    <row r="39" spans="1:18" x14ac:dyDescent="0.25">
      <c r="A39" s="100"/>
      <c r="B39" s="101" t="s">
        <v>26</v>
      </c>
      <c r="C39" s="102"/>
      <c r="D39" s="103"/>
      <c r="E39" s="17"/>
      <c r="F39" s="17">
        <v>2</v>
      </c>
    </row>
    <row r="40" spans="1:18" s="26" customFormat="1" x14ac:dyDescent="0.25">
      <c r="A40" s="17"/>
      <c r="B40" s="127"/>
      <c r="C40" s="127"/>
      <c r="D40" s="127"/>
      <c r="E40" s="28" t="s">
        <v>4</v>
      </c>
      <c r="F40" s="28">
        <f>SUM(F35:F39)</f>
        <v>136</v>
      </c>
      <c r="I40" s="11"/>
      <c r="J40" s="11"/>
      <c r="K40" s="11"/>
      <c r="L40" s="11"/>
      <c r="M40" s="11"/>
      <c r="N40" s="11"/>
      <c r="O40" s="11"/>
      <c r="P40" s="11"/>
      <c r="Q40" s="11"/>
      <c r="R40" s="11"/>
    </row>
    <row r="41" spans="1:18" s="26" customFormat="1" x14ac:dyDescent="0.25">
      <c r="A41" s="128" t="s">
        <v>28</v>
      </c>
      <c r="B41" s="127" t="s">
        <v>22</v>
      </c>
      <c r="C41" s="127"/>
      <c r="D41" s="127"/>
      <c r="E41" s="17"/>
      <c r="F41" s="17">
        <v>5</v>
      </c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18" s="26" customFormat="1" x14ac:dyDescent="0.25">
      <c r="A42" s="128"/>
      <c r="B42" s="127" t="s">
        <v>23</v>
      </c>
      <c r="C42" s="127"/>
      <c r="D42" s="127"/>
      <c r="E42" s="17"/>
      <c r="F42" s="17">
        <v>3</v>
      </c>
      <c r="I42" s="11"/>
      <c r="J42" s="11"/>
      <c r="K42" s="11"/>
      <c r="L42" s="11"/>
      <c r="M42" s="11"/>
      <c r="N42" s="11"/>
      <c r="O42" s="11"/>
      <c r="P42" s="11"/>
      <c r="Q42" s="11"/>
      <c r="R42" s="11"/>
    </row>
    <row r="43" spans="1:18" s="26" customFormat="1" x14ac:dyDescent="0.25">
      <c r="A43" s="128"/>
      <c r="B43" s="127" t="s">
        <v>24</v>
      </c>
      <c r="C43" s="127"/>
      <c r="D43" s="127"/>
      <c r="E43" s="17"/>
      <c r="F43" s="17"/>
      <c r="I43" s="11"/>
      <c r="J43" s="11"/>
      <c r="K43" s="11"/>
      <c r="L43" s="11"/>
      <c r="M43" s="11"/>
      <c r="N43" s="11"/>
      <c r="O43" s="11"/>
      <c r="P43" s="11"/>
      <c r="Q43" s="11"/>
      <c r="R43" s="11"/>
    </row>
    <row r="44" spans="1:18" s="26" customFormat="1" x14ac:dyDescent="0.25">
      <c r="A44" s="128"/>
      <c r="B44" s="129" t="s">
        <v>26</v>
      </c>
      <c r="C44" s="130"/>
      <c r="D44" s="131"/>
      <c r="E44" s="17"/>
      <c r="F44" s="17">
        <v>6</v>
      </c>
      <c r="I44" s="11"/>
      <c r="J44" s="11"/>
      <c r="K44" s="11"/>
      <c r="L44" s="11"/>
      <c r="M44" s="11"/>
      <c r="N44" s="11"/>
      <c r="O44" s="11"/>
      <c r="P44" s="11"/>
      <c r="Q44" s="11"/>
      <c r="R44" s="11"/>
    </row>
    <row r="45" spans="1:18" s="26" customFormat="1" x14ac:dyDescent="0.25">
      <c r="A45" s="128"/>
      <c r="B45" s="127" t="s">
        <v>27</v>
      </c>
      <c r="C45" s="127"/>
      <c r="D45" s="127"/>
      <c r="E45" s="17"/>
      <c r="F45" s="17">
        <v>7</v>
      </c>
      <c r="I45" s="11"/>
      <c r="J45" s="11"/>
      <c r="K45" s="11"/>
      <c r="L45" s="11"/>
      <c r="M45" s="11"/>
      <c r="N45" s="11"/>
      <c r="O45" s="11"/>
      <c r="P45" s="11"/>
      <c r="Q45" s="11"/>
      <c r="R45" s="11"/>
    </row>
    <row r="46" spans="1:18" s="26" customFormat="1" x14ac:dyDescent="0.25">
      <c r="A46" s="17"/>
      <c r="B46" s="127"/>
      <c r="C46" s="127"/>
      <c r="D46" s="127"/>
      <c r="E46" s="28" t="s">
        <v>4</v>
      </c>
      <c r="F46" s="28">
        <f>SUM(F41:F45)</f>
        <v>21</v>
      </c>
      <c r="I46" s="11"/>
      <c r="J46" s="11"/>
      <c r="K46" s="11"/>
      <c r="L46" s="11"/>
      <c r="M46" s="11"/>
      <c r="N46" s="11"/>
      <c r="O46" s="11"/>
      <c r="P46" s="11"/>
      <c r="Q46" s="11"/>
      <c r="R46" s="11"/>
    </row>
  </sheetData>
  <mergeCells count="22">
    <mergeCell ref="A18:A27"/>
    <mergeCell ref="A1:B1"/>
    <mergeCell ref="A2:B2"/>
    <mergeCell ref="A3:B3"/>
    <mergeCell ref="A4:B4"/>
    <mergeCell ref="A6:A16"/>
    <mergeCell ref="D31:H31"/>
    <mergeCell ref="B33:F33"/>
    <mergeCell ref="B34:D34"/>
    <mergeCell ref="B35:D35"/>
    <mergeCell ref="A36:A38"/>
    <mergeCell ref="B36:D36"/>
    <mergeCell ref="B37:D37"/>
    <mergeCell ref="B38:D38"/>
    <mergeCell ref="B46:D46"/>
    <mergeCell ref="B40:D40"/>
    <mergeCell ref="A41:A45"/>
    <mergeCell ref="B41:D41"/>
    <mergeCell ref="B42:D42"/>
    <mergeCell ref="B43:D43"/>
    <mergeCell ref="B44:D44"/>
    <mergeCell ref="B45:D45"/>
  </mergeCells>
  <pageMargins left="0.7" right="0.7" top="0.75" bottom="0.75" header="0.3" footer="0.3"/>
  <pageSetup orientation="portrait" horizontalDpi="4294967293" verticalDpi="4294967293" r:id="rId1"/>
  <headerFooter>
    <oddHeader>&amp;C&amp;F</oddHeader>
    <oddFooter>&amp;C&amp;A</oddFooter>
  </headerFooter>
  <ignoredErrors>
    <ignoredError sqref="H11 H13" formula="1"/>
    <ignoredError sqref="G16" evalError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6"/>
  <sheetViews>
    <sheetView view="pageLayout" topLeftCell="A4" zoomScaleNormal="100" workbookViewId="0">
      <selection activeCell="D32" sqref="D32"/>
    </sheetView>
  </sheetViews>
  <sheetFormatPr defaultColWidth="9.140625" defaultRowHeight="15" x14ac:dyDescent="0.25"/>
  <cols>
    <col min="1" max="1" width="9.85546875" style="11" customWidth="1"/>
    <col min="2" max="2" width="18.42578125" style="25" customWidth="1"/>
    <col min="3" max="3" width="4.85546875" style="11" customWidth="1"/>
    <col min="4" max="4" width="10.140625" style="26" customWidth="1"/>
    <col min="5" max="5" width="10.140625" style="27" customWidth="1"/>
    <col min="6" max="8" width="10.140625" style="26" customWidth="1"/>
    <col min="9" max="9" width="10.140625" style="11" customWidth="1"/>
    <col min="10" max="15" width="9.7109375" style="11" customWidth="1"/>
    <col min="16" max="16" width="3.140625" style="11" customWidth="1"/>
    <col min="17" max="17" width="6.140625" style="11" bestFit="1" customWidth="1"/>
    <col min="18" max="18" width="7.85546875" style="11" customWidth="1"/>
    <col min="19" max="16384" width="9.140625" style="11"/>
  </cols>
  <sheetData>
    <row r="1" spans="1:9" s="6" customFormat="1" ht="45" x14ac:dyDescent="0.25">
      <c r="A1" s="140"/>
      <c r="B1" s="140"/>
      <c r="C1" s="66"/>
      <c r="D1" s="2" t="s">
        <v>0</v>
      </c>
      <c r="E1" s="3" t="s">
        <v>1</v>
      </c>
      <c r="F1" s="2" t="s">
        <v>2</v>
      </c>
      <c r="G1" s="2" t="s">
        <v>3</v>
      </c>
      <c r="H1" s="4" t="s">
        <v>4</v>
      </c>
      <c r="I1" s="5"/>
    </row>
    <row r="2" spans="1:9" x14ac:dyDescent="0.25">
      <c r="A2" s="135" t="s">
        <v>5</v>
      </c>
      <c r="B2" s="135"/>
      <c r="C2" s="7"/>
      <c r="D2" s="62">
        <v>93</v>
      </c>
      <c r="E2" s="9">
        <v>82</v>
      </c>
      <c r="F2" s="62">
        <v>33</v>
      </c>
      <c r="G2" s="62">
        <v>3</v>
      </c>
      <c r="H2" s="62">
        <f>SUM(D2:G2)</f>
        <v>211</v>
      </c>
      <c r="I2" s="10"/>
    </row>
    <row r="3" spans="1:9" x14ac:dyDescent="0.25">
      <c r="A3" s="135" t="s">
        <v>6</v>
      </c>
      <c r="B3" s="135"/>
      <c r="C3" s="12"/>
      <c r="D3" s="62">
        <v>90</v>
      </c>
      <c r="E3" s="9">
        <v>44</v>
      </c>
      <c r="F3" s="62">
        <v>31</v>
      </c>
      <c r="G3" s="62">
        <v>9</v>
      </c>
      <c r="H3" s="62">
        <f>SUM(D3:G3)</f>
        <v>174</v>
      </c>
      <c r="I3" s="10"/>
    </row>
    <row r="4" spans="1:9" x14ac:dyDescent="0.25">
      <c r="A4" s="141" t="s">
        <v>7</v>
      </c>
      <c r="B4" s="142"/>
      <c r="C4" s="12"/>
      <c r="D4" s="62">
        <f>D2+D3</f>
        <v>183</v>
      </c>
      <c r="E4" s="62">
        <f t="shared" ref="E4:H4" si="0">E2+E3</f>
        <v>126</v>
      </c>
      <c r="F4" s="62">
        <f t="shared" si="0"/>
        <v>64</v>
      </c>
      <c r="G4" s="62">
        <f t="shared" si="0"/>
        <v>12</v>
      </c>
      <c r="H4" s="62">
        <f t="shared" si="0"/>
        <v>385</v>
      </c>
      <c r="I4" s="10"/>
    </row>
    <row r="5" spans="1:9" x14ac:dyDescent="0.25">
      <c r="A5" s="13"/>
      <c r="B5" s="14"/>
      <c r="C5" s="12"/>
      <c r="D5" s="15"/>
      <c r="E5" s="15"/>
      <c r="F5" s="15"/>
      <c r="G5" s="15"/>
      <c r="H5" s="16"/>
      <c r="I5" s="10"/>
    </row>
    <row r="6" spans="1:9" x14ac:dyDescent="0.25">
      <c r="A6" s="137" t="s">
        <v>16</v>
      </c>
      <c r="B6" s="17" t="s">
        <v>9</v>
      </c>
      <c r="C6" s="12"/>
      <c r="D6" s="62">
        <v>55</v>
      </c>
      <c r="E6" s="9">
        <v>17</v>
      </c>
      <c r="F6" s="62">
        <v>17</v>
      </c>
      <c r="G6" s="62">
        <v>1</v>
      </c>
      <c r="H6" s="62">
        <f>SUM(D6:G6)</f>
        <v>90</v>
      </c>
      <c r="I6" s="10"/>
    </row>
    <row r="7" spans="1:9" x14ac:dyDescent="0.25">
      <c r="A7" s="138"/>
      <c r="B7" s="17" t="s">
        <v>36</v>
      </c>
      <c r="C7" s="12"/>
      <c r="D7" s="62">
        <v>0</v>
      </c>
      <c r="E7" s="9">
        <v>2</v>
      </c>
      <c r="F7" s="62">
        <v>1</v>
      </c>
      <c r="G7" s="62">
        <v>0</v>
      </c>
      <c r="H7" s="62">
        <f>SUM(D7:G7)</f>
        <v>3</v>
      </c>
      <c r="I7" s="10"/>
    </row>
    <row r="8" spans="1:9" x14ac:dyDescent="0.25">
      <c r="A8" s="138"/>
      <c r="B8" s="17" t="s">
        <v>10</v>
      </c>
      <c r="C8" s="12"/>
      <c r="D8" s="62">
        <v>30</v>
      </c>
      <c r="E8" s="9">
        <v>22</v>
      </c>
      <c r="F8" s="62">
        <v>3</v>
      </c>
      <c r="G8" s="62">
        <v>8</v>
      </c>
      <c r="H8" s="62">
        <f t="shared" ref="H8:H13" si="1">SUM(D8:G8)</f>
        <v>63</v>
      </c>
      <c r="I8" s="10"/>
    </row>
    <row r="9" spans="1:9" x14ac:dyDescent="0.25">
      <c r="A9" s="138"/>
      <c r="B9" s="18" t="s">
        <v>11</v>
      </c>
      <c r="C9" s="12"/>
      <c r="D9" s="62">
        <v>16</v>
      </c>
      <c r="E9" s="9">
        <v>2</v>
      </c>
      <c r="F9" s="62">
        <v>3</v>
      </c>
      <c r="G9" s="62">
        <v>0</v>
      </c>
      <c r="H9" s="62">
        <f t="shared" si="1"/>
        <v>21</v>
      </c>
      <c r="I9" s="10"/>
    </row>
    <row r="10" spans="1:9" x14ac:dyDescent="0.25">
      <c r="A10" s="138"/>
      <c r="B10" s="18" t="s">
        <v>12</v>
      </c>
      <c r="C10" s="12"/>
      <c r="D10" s="62">
        <v>4</v>
      </c>
      <c r="E10" s="9">
        <v>1</v>
      </c>
      <c r="F10" s="62">
        <v>0</v>
      </c>
      <c r="G10" s="62">
        <v>0</v>
      </c>
      <c r="H10" s="62">
        <f t="shared" si="1"/>
        <v>5</v>
      </c>
      <c r="I10" s="10"/>
    </row>
    <row r="11" spans="1:9" x14ac:dyDescent="0.25">
      <c r="A11" s="138"/>
      <c r="B11" s="18" t="s">
        <v>68</v>
      </c>
      <c r="C11" s="12"/>
      <c r="D11" s="21">
        <f>D10/D3</f>
        <v>4.4444444444444446E-2</v>
      </c>
      <c r="E11" s="21">
        <f t="shared" ref="E11:H11" si="2">E10/E3</f>
        <v>2.2727272727272728E-2</v>
      </c>
      <c r="F11" s="21">
        <f t="shared" si="2"/>
        <v>0</v>
      </c>
      <c r="G11" s="21">
        <f t="shared" si="2"/>
        <v>0</v>
      </c>
      <c r="H11" s="21">
        <f t="shared" si="2"/>
        <v>2.8735632183908046E-2</v>
      </c>
      <c r="I11" s="10"/>
    </row>
    <row r="12" spans="1:9" x14ac:dyDescent="0.25">
      <c r="A12" s="138"/>
      <c r="B12" s="18" t="s">
        <v>59</v>
      </c>
      <c r="C12" s="12"/>
      <c r="D12" s="105">
        <v>0</v>
      </c>
      <c r="E12" s="9">
        <v>0</v>
      </c>
      <c r="F12" s="105">
        <v>3</v>
      </c>
      <c r="G12" s="105">
        <v>0</v>
      </c>
      <c r="H12" s="105">
        <f t="shared" si="1"/>
        <v>3</v>
      </c>
      <c r="I12" s="10"/>
    </row>
    <row r="13" spans="1:9" x14ac:dyDescent="0.25">
      <c r="A13" s="138"/>
      <c r="B13" s="18" t="s">
        <v>13</v>
      </c>
      <c r="C13" s="12"/>
      <c r="D13" s="62">
        <v>0</v>
      </c>
      <c r="E13" s="9">
        <v>0</v>
      </c>
      <c r="F13" s="62">
        <v>0</v>
      </c>
      <c r="G13" s="62">
        <v>0</v>
      </c>
      <c r="H13" s="62">
        <f t="shared" si="1"/>
        <v>0</v>
      </c>
      <c r="I13" s="10"/>
    </row>
    <row r="14" spans="1:9" x14ac:dyDescent="0.25">
      <c r="A14" s="138"/>
      <c r="B14" s="19" t="s">
        <v>14</v>
      </c>
      <c r="C14" s="12"/>
      <c r="D14" s="62">
        <f>D6+D7+D8+D9</f>
        <v>101</v>
      </c>
      <c r="E14" s="105">
        <f t="shared" ref="E14:G14" si="3">E6+E7+E8+E9</f>
        <v>43</v>
      </c>
      <c r="F14" s="105">
        <f t="shared" si="3"/>
        <v>24</v>
      </c>
      <c r="G14" s="105">
        <f t="shared" si="3"/>
        <v>9</v>
      </c>
      <c r="H14" s="62">
        <f>H6+H8+H9</f>
        <v>174</v>
      </c>
      <c r="I14" s="10"/>
    </row>
    <row r="15" spans="1:9" x14ac:dyDescent="0.25">
      <c r="A15" s="139"/>
      <c r="B15" s="20" t="s">
        <v>15</v>
      </c>
      <c r="C15" s="12"/>
      <c r="D15" s="21">
        <f>100%-D11</f>
        <v>0.9555555555555556</v>
      </c>
      <c r="E15" s="21">
        <f t="shared" ref="E15:H15" si="4">100%-E11</f>
        <v>0.97727272727272729</v>
      </c>
      <c r="F15" s="21">
        <f t="shared" si="4"/>
        <v>1</v>
      </c>
      <c r="G15" s="21">
        <f t="shared" si="4"/>
        <v>1</v>
      </c>
      <c r="H15" s="21">
        <f t="shared" si="4"/>
        <v>0.97126436781609193</v>
      </c>
      <c r="I15" s="10"/>
    </row>
    <row r="16" spans="1:9" x14ac:dyDescent="0.25">
      <c r="A16" s="22"/>
      <c r="B16" s="14"/>
      <c r="C16" s="12"/>
      <c r="D16" s="15"/>
      <c r="E16" s="15"/>
      <c r="F16" s="15"/>
      <c r="G16" s="15"/>
      <c r="H16" s="16"/>
      <c r="I16" s="10"/>
    </row>
    <row r="17" spans="1:9" x14ac:dyDescent="0.25">
      <c r="A17" s="137" t="s">
        <v>8</v>
      </c>
      <c r="B17" s="17" t="s">
        <v>9</v>
      </c>
      <c r="C17" s="12"/>
      <c r="D17" s="62">
        <v>30</v>
      </c>
      <c r="E17" s="9">
        <v>22</v>
      </c>
      <c r="F17" s="62">
        <v>8</v>
      </c>
      <c r="G17" s="62">
        <v>1</v>
      </c>
      <c r="H17" s="62">
        <f>SUM(D17:G17)</f>
        <v>61</v>
      </c>
      <c r="I17" s="10"/>
    </row>
    <row r="18" spans="1:9" x14ac:dyDescent="0.25">
      <c r="A18" s="138"/>
      <c r="B18" s="17" t="s">
        <v>36</v>
      </c>
      <c r="C18" s="12"/>
      <c r="D18" s="62">
        <v>9</v>
      </c>
      <c r="E18" s="9">
        <v>8</v>
      </c>
      <c r="F18" s="62">
        <v>0</v>
      </c>
      <c r="G18" s="62">
        <v>0</v>
      </c>
      <c r="H18" s="105">
        <f t="shared" ref="H18:H25" si="5">SUM(D18:G18)</f>
        <v>17</v>
      </c>
      <c r="I18" s="10"/>
    </row>
    <row r="19" spans="1:9" x14ac:dyDescent="0.25">
      <c r="A19" s="138"/>
      <c r="B19" s="17" t="s">
        <v>10</v>
      </c>
      <c r="C19" s="12"/>
      <c r="D19" s="62">
        <v>0</v>
      </c>
      <c r="E19" s="9">
        <v>0</v>
      </c>
      <c r="F19" s="62">
        <v>1</v>
      </c>
      <c r="G19" s="62">
        <v>0</v>
      </c>
      <c r="H19" s="105">
        <f t="shared" si="5"/>
        <v>1</v>
      </c>
      <c r="I19" s="10"/>
    </row>
    <row r="20" spans="1:9" x14ac:dyDescent="0.25">
      <c r="A20" s="138"/>
      <c r="B20" s="18" t="s">
        <v>11</v>
      </c>
      <c r="C20" s="12"/>
      <c r="D20" s="62">
        <v>0</v>
      </c>
      <c r="E20" s="9">
        <v>0</v>
      </c>
      <c r="F20" s="62">
        <v>0</v>
      </c>
      <c r="G20" s="62">
        <v>0</v>
      </c>
      <c r="H20" s="105">
        <f t="shared" si="5"/>
        <v>0</v>
      </c>
      <c r="I20" s="10"/>
    </row>
    <row r="21" spans="1:9" x14ac:dyDescent="0.25">
      <c r="A21" s="138"/>
      <c r="B21" s="18" t="s">
        <v>30</v>
      </c>
      <c r="C21" s="12"/>
      <c r="D21" s="62">
        <v>23</v>
      </c>
      <c r="E21" s="9">
        <v>17</v>
      </c>
      <c r="F21" s="62">
        <v>7</v>
      </c>
      <c r="G21" s="62">
        <v>0</v>
      </c>
      <c r="H21" s="105">
        <f t="shared" si="5"/>
        <v>47</v>
      </c>
      <c r="I21" s="10"/>
    </row>
    <row r="22" spans="1:9" x14ac:dyDescent="0.25">
      <c r="A22" s="138"/>
      <c r="B22" s="18" t="s">
        <v>12</v>
      </c>
      <c r="C22" s="12"/>
      <c r="D22" s="62">
        <v>57</v>
      </c>
      <c r="E22" s="9">
        <v>37</v>
      </c>
      <c r="F22" s="62">
        <v>7</v>
      </c>
      <c r="G22" s="62">
        <v>2</v>
      </c>
      <c r="H22" s="105">
        <f t="shared" si="5"/>
        <v>103</v>
      </c>
      <c r="I22" s="10"/>
    </row>
    <row r="23" spans="1:9" x14ac:dyDescent="0.25">
      <c r="A23" s="138"/>
      <c r="B23" s="18" t="s">
        <v>68</v>
      </c>
      <c r="C23" s="12"/>
      <c r="D23" s="21">
        <f>D22/D2</f>
        <v>0.61290322580645162</v>
      </c>
      <c r="E23" s="21">
        <f t="shared" ref="E23:H23" si="6">E22/E2</f>
        <v>0.45121951219512196</v>
      </c>
      <c r="F23" s="21">
        <f t="shared" si="6"/>
        <v>0.21212121212121213</v>
      </c>
      <c r="G23" s="21">
        <f t="shared" si="6"/>
        <v>0.66666666666666663</v>
      </c>
      <c r="H23" s="21">
        <f t="shared" si="6"/>
        <v>0.4881516587677725</v>
      </c>
      <c r="I23" s="10"/>
    </row>
    <row r="24" spans="1:9" x14ac:dyDescent="0.25">
      <c r="A24" s="138"/>
      <c r="B24" s="18" t="s">
        <v>59</v>
      </c>
      <c r="C24" s="12"/>
      <c r="D24" s="105">
        <v>0</v>
      </c>
      <c r="E24" s="9">
        <v>0</v>
      </c>
      <c r="F24" s="105">
        <v>2</v>
      </c>
      <c r="G24" s="105">
        <v>0</v>
      </c>
      <c r="H24" s="105">
        <f t="shared" si="5"/>
        <v>2</v>
      </c>
      <c r="I24" s="10"/>
    </row>
    <row r="25" spans="1:9" x14ac:dyDescent="0.25">
      <c r="A25" s="138"/>
      <c r="B25" s="18" t="s">
        <v>13</v>
      </c>
      <c r="C25" s="12"/>
      <c r="D25" s="62">
        <v>11</v>
      </c>
      <c r="E25" s="9">
        <v>18</v>
      </c>
      <c r="F25" s="62">
        <v>2</v>
      </c>
      <c r="G25" s="62">
        <v>0</v>
      </c>
      <c r="H25" s="105">
        <f t="shared" si="5"/>
        <v>31</v>
      </c>
      <c r="I25" s="10"/>
    </row>
    <row r="26" spans="1:9" x14ac:dyDescent="0.25">
      <c r="A26" s="138"/>
      <c r="B26" s="19" t="s">
        <v>14</v>
      </c>
      <c r="C26" s="12"/>
      <c r="D26" s="62">
        <f>D17+D18+D19+D20+D21</f>
        <v>62</v>
      </c>
      <c r="E26" s="105">
        <f t="shared" ref="E26:G26" si="7">E17+E18+E19+E20+E21</f>
        <v>47</v>
      </c>
      <c r="F26" s="105">
        <f t="shared" si="7"/>
        <v>16</v>
      </c>
      <c r="G26" s="105">
        <f t="shared" si="7"/>
        <v>1</v>
      </c>
      <c r="H26" s="62">
        <f>SUM(D26:G26)</f>
        <v>126</v>
      </c>
      <c r="I26" s="10"/>
    </row>
    <row r="27" spans="1:9" x14ac:dyDescent="0.25">
      <c r="A27" s="139"/>
      <c r="B27" s="20" t="s">
        <v>15</v>
      </c>
      <c r="C27" s="12"/>
      <c r="D27" s="21">
        <f>100%-D23</f>
        <v>0.38709677419354838</v>
      </c>
      <c r="E27" s="21">
        <f t="shared" ref="E27:H27" si="8">100%-E23</f>
        <v>0.54878048780487809</v>
      </c>
      <c r="F27" s="21">
        <f t="shared" si="8"/>
        <v>0.78787878787878785</v>
      </c>
      <c r="G27" s="21">
        <f t="shared" si="8"/>
        <v>0.33333333333333337</v>
      </c>
      <c r="H27" s="21">
        <f t="shared" si="8"/>
        <v>0.51184834123222744</v>
      </c>
      <c r="I27" s="10"/>
    </row>
    <row r="28" spans="1:9" x14ac:dyDescent="0.25">
      <c r="A28" s="22"/>
      <c r="B28" s="14"/>
      <c r="C28" s="12"/>
      <c r="D28" s="15"/>
      <c r="E28" s="15"/>
      <c r="F28" s="15"/>
      <c r="G28" s="15"/>
      <c r="H28" s="16"/>
      <c r="I28" s="10"/>
    </row>
    <row r="29" spans="1:9" x14ac:dyDescent="0.25">
      <c r="A29" s="62" t="s">
        <v>17</v>
      </c>
      <c r="B29" s="18" t="s">
        <v>18</v>
      </c>
      <c r="C29" s="12"/>
      <c r="D29" s="62"/>
      <c r="E29" s="9"/>
      <c r="F29" s="62"/>
      <c r="G29" s="62"/>
      <c r="H29" s="62"/>
      <c r="I29" s="10"/>
    </row>
    <row r="30" spans="1:9" x14ac:dyDescent="0.25">
      <c r="A30" s="23"/>
      <c r="B30" s="14"/>
      <c r="C30" s="12"/>
      <c r="D30" s="15"/>
      <c r="E30" s="15"/>
      <c r="F30" s="15"/>
      <c r="G30" s="15"/>
      <c r="H30" s="16"/>
      <c r="I30" s="10"/>
    </row>
    <row r="31" spans="1:9" x14ac:dyDescent="0.25">
      <c r="A31" s="24" t="s">
        <v>4</v>
      </c>
      <c r="B31" s="19" t="s">
        <v>15</v>
      </c>
      <c r="C31" s="12"/>
      <c r="D31" s="132">
        <f>(H15+H27)/2</f>
        <v>0.74155635452415969</v>
      </c>
      <c r="E31" s="133"/>
      <c r="F31" s="133"/>
      <c r="G31" s="133"/>
      <c r="H31" s="134"/>
      <c r="I31" s="10"/>
    </row>
    <row r="32" spans="1:9" x14ac:dyDescent="0.25">
      <c r="I32" s="10"/>
    </row>
    <row r="33" spans="1:18" x14ac:dyDescent="0.25">
      <c r="I33" s="10"/>
    </row>
    <row r="34" spans="1:18" x14ac:dyDescent="0.25">
      <c r="B34" s="135" t="s">
        <v>19</v>
      </c>
      <c r="C34" s="135"/>
      <c r="D34" s="135"/>
      <c r="E34" s="135"/>
      <c r="F34" s="135"/>
      <c r="I34" s="10"/>
    </row>
    <row r="35" spans="1:18" x14ac:dyDescent="0.25">
      <c r="A35" s="17"/>
      <c r="B35" s="136" t="s">
        <v>20</v>
      </c>
      <c r="C35" s="127"/>
      <c r="D35" s="127"/>
      <c r="E35" s="28"/>
      <c r="F35" s="28" t="s">
        <v>4</v>
      </c>
      <c r="I35" s="10"/>
    </row>
    <row r="36" spans="1:18" x14ac:dyDescent="0.25">
      <c r="A36" s="128" t="s">
        <v>21</v>
      </c>
      <c r="B36" s="127" t="s">
        <v>65</v>
      </c>
      <c r="C36" s="127"/>
      <c r="D36" s="127"/>
      <c r="E36" s="17"/>
      <c r="F36" s="17">
        <v>6</v>
      </c>
      <c r="I36" s="10"/>
    </row>
    <row r="37" spans="1:18" x14ac:dyDescent="0.25">
      <c r="A37" s="128"/>
      <c r="B37" s="129" t="s">
        <v>67</v>
      </c>
      <c r="C37" s="130"/>
      <c r="D37" s="131"/>
      <c r="E37" s="17"/>
      <c r="F37" s="17">
        <v>4</v>
      </c>
      <c r="I37" s="10"/>
    </row>
    <row r="38" spans="1:18" x14ac:dyDescent="0.25">
      <c r="A38" s="128"/>
      <c r="B38" s="63" t="s">
        <v>66</v>
      </c>
      <c r="C38" s="64"/>
      <c r="D38" s="65"/>
      <c r="E38" s="17"/>
      <c r="F38" s="17">
        <v>3</v>
      </c>
      <c r="I38" s="10"/>
    </row>
    <row r="39" spans="1:18" x14ac:dyDescent="0.25">
      <c r="A39" s="128"/>
      <c r="B39" s="127" t="s">
        <v>26</v>
      </c>
      <c r="C39" s="127"/>
      <c r="D39" s="127"/>
      <c r="E39" s="17"/>
      <c r="F39" s="17">
        <v>3</v>
      </c>
    </row>
    <row r="40" spans="1:18" x14ac:dyDescent="0.25">
      <c r="A40" s="128"/>
      <c r="B40" s="129" t="s">
        <v>27</v>
      </c>
      <c r="C40" s="130"/>
      <c r="D40" s="131"/>
      <c r="E40" s="17"/>
      <c r="F40" s="17">
        <v>87</v>
      </c>
    </row>
    <row r="41" spans="1:18" s="26" customFormat="1" x14ac:dyDescent="0.25">
      <c r="A41" s="17"/>
      <c r="B41" s="127"/>
      <c r="C41" s="127"/>
      <c r="D41" s="127"/>
      <c r="E41" s="28" t="s">
        <v>4</v>
      </c>
      <c r="F41" s="28">
        <f>SUM(F36:F40)</f>
        <v>103</v>
      </c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18" s="26" customFormat="1" x14ac:dyDescent="0.25">
      <c r="A42" s="128" t="s">
        <v>28</v>
      </c>
      <c r="B42" s="127" t="s">
        <v>22</v>
      </c>
      <c r="C42" s="127"/>
      <c r="D42" s="127"/>
      <c r="E42" s="17"/>
      <c r="F42" s="17">
        <v>1</v>
      </c>
      <c r="I42" s="11"/>
      <c r="J42" s="11"/>
      <c r="K42" s="11"/>
      <c r="L42" s="11"/>
      <c r="M42" s="11"/>
      <c r="N42" s="11"/>
      <c r="O42" s="11"/>
      <c r="P42" s="11"/>
      <c r="Q42" s="11"/>
      <c r="R42" s="11"/>
    </row>
    <row r="43" spans="1:18" s="26" customFormat="1" x14ac:dyDescent="0.25">
      <c r="A43" s="128"/>
      <c r="B43" s="127" t="s">
        <v>23</v>
      </c>
      <c r="C43" s="127"/>
      <c r="D43" s="127"/>
      <c r="E43" s="17"/>
      <c r="F43" s="17">
        <v>1</v>
      </c>
      <c r="I43" s="11"/>
      <c r="J43" s="11"/>
      <c r="K43" s="11"/>
      <c r="L43" s="11"/>
      <c r="M43" s="11"/>
      <c r="N43" s="11"/>
      <c r="O43" s="11"/>
      <c r="P43" s="11"/>
      <c r="Q43" s="11"/>
      <c r="R43" s="11"/>
    </row>
    <row r="44" spans="1:18" s="26" customFormat="1" x14ac:dyDescent="0.25">
      <c r="A44" s="128"/>
      <c r="B44" s="129" t="s">
        <v>27</v>
      </c>
      <c r="C44" s="130"/>
      <c r="D44" s="131"/>
      <c r="E44" s="17"/>
      <c r="F44" s="17">
        <v>2</v>
      </c>
      <c r="I44" s="11"/>
      <c r="J44" s="11"/>
      <c r="K44" s="11"/>
      <c r="L44" s="11"/>
      <c r="M44" s="11"/>
      <c r="N44" s="11"/>
      <c r="O44" s="11"/>
      <c r="P44" s="11"/>
      <c r="Q44" s="11"/>
      <c r="R44" s="11"/>
    </row>
    <row r="45" spans="1:18" s="26" customFormat="1" x14ac:dyDescent="0.25">
      <c r="A45" s="128"/>
      <c r="B45" s="129" t="s">
        <v>26</v>
      </c>
      <c r="C45" s="130"/>
      <c r="D45" s="131"/>
      <c r="E45" s="17"/>
      <c r="F45" s="17">
        <v>3</v>
      </c>
      <c r="I45" s="11"/>
      <c r="J45" s="11"/>
      <c r="K45" s="11"/>
      <c r="L45" s="11"/>
      <c r="M45" s="11"/>
      <c r="N45" s="11"/>
      <c r="O45" s="11"/>
      <c r="P45" s="11"/>
      <c r="Q45" s="11"/>
      <c r="R45" s="11"/>
    </row>
    <row r="46" spans="1:18" s="26" customFormat="1" x14ac:dyDescent="0.25">
      <c r="A46" s="17"/>
      <c r="B46" s="127"/>
      <c r="C46" s="127"/>
      <c r="D46" s="127"/>
      <c r="E46" s="28" t="s">
        <v>4</v>
      </c>
      <c r="F46" s="28">
        <f>SUM(F42:F45)</f>
        <v>7</v>
      </c>
      <c r="I46" s="11"/>
      <c r="J46" s="11"/>
      <c r="K46" s="11"/>
      <c r="L46" s="11"/>
      <c r="M46" s="11"/>
      <c r="N46" s="11"/>
      <c r="O46" s="11"/>
      <c r="P46" s="11"/>
      <c r="Q46" s="11"/>
      <c r="R46" s="11"/>
    </row>
  </sheetData>
  <mergeCells count="21">
    <mergeCell ref="A17:A27"/>
    <mergeCell ref="A1:B1"/>
    <mergeCell ref="A2:B2"/>
    <mergeCell ref="A3:B3"/>
    <mergeCell ref="A4:B4"/>
    <mergeCell ref="A6:A15"/>
    <mergeCell ref="D31:H31"/>
    <mergeCell ref="B34:F34"/>
    <mergeCell ref="B35:D35"/>
    <mergeCell ref="A36:A40"/>
    <mergeCell ref="B36:D36"/>
    <mergeCell ref="B37:D37"/>
    <mergeCell ref="B39:D39"/>
    <mergeCell ref="B40:D40"/>
    <mergeCell ref="B46:D46"/>
    <mergeCell ref="B41:D41"/>
    <mergeCell ref="A42:A45"/>
    <mergeCell ref="B42:D42"/>
    <mergeCell ref="B43:D43"/>
    <mergeCell ref="B44:D44"/>
    <mergeCell ref="B45:D45"/>
  </mergeCells>
  <pageMargins left="0.7" right="0.7" top="0.75" bottom="0.75" header="0.3" footer="0.3"/>
  <pageSetup orientation="portrait" horizontalDpi="4294967293" verticalDpi="4294967293" r:id="rId1"/>
  <headerFooter>
    <oddHeader>&amp;C&amp;F</oddHeader>
    <oddFooter>&amp;C&amp;A</oddFooter>
  </headerFooter>
  <ignoredErrors>
    <ignoredError sqref="H23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5"/>
  <sheetViews>
    <sheetView view="pageLayout" topLeftCell="A7" zoomScaleNormal="100" workbookViewId="0">
      <selection activeCell="D31" sqref="D31:H31"/>
    </sheetView>
  </sheetViews>
  <sheetFormatPr defaultColWidth="9.140625" defaultRowHeight="15" x14ac:dyDescent="0.25"/>
  <cols>
    <col min="1" max="1" width="9.85546875" style="11" customWidth="1"/>
    <col min="2" max="2" width="18.42578125" style="25" customWidth="1"/>
    <col min="3" max="3" width="4.85546875" style="11" customWidth="1"/>
    <col min="4" max="4" width="10.140625" style="26" customWidth="1"/>
    <col min="5" max="5" width="10.140625" style="27" customWidth="1"/>
    <col min="6" max="8" width="10.140625" style="26" customWidth="1"/>
    <col min="9" max="9" width="10.140625" style="11" customWidth="1"/>
    <col min="10" max="15" width="9.7109375" style="11" customWidth="1"/>
    <col min="16" max="16" width="3.140625" style="11" customWidth="1"/>
    <col min="17" max="17" width="6.140625" style="11" bestFit="1" customWidth="1"/>
    <col min="18" max="18" width="7.85546875" style="11" customWidth="1"/>
    <col min="19" max="16384" width="9.140625" style="11"/>
  </cols>
  <sheetData>
    <row r="1" spans="1:9" s="6" customFormat="1" ht="45" x14ac:dyDescent="0.25">
      <c r="A1" s="140"/>
      <c r="B1" s="140"/>
      <c r="C1" s="109"/>
      <c r="D1" s="2" t="s">
        <v>0</v>
      </c>
      <c r="E1" s="3" t="s">
        <v>1</v>
      </c>
      <c r="F1" s="2" t="s">
        <v>2</v>
      </c>
      <c r="G1" s="2" t="s">
        <v>3</v>
      </c>
      <c r="H1" s="4" t="s">
        <v>4</v>
      </c>
      <c r="I1" s="5"/>
    </row>
    <row r="2" spans="1:9" x14ac:dyDescent="0.25">
      <c r="A2" s="135" t="s">
        <v>5</v>
      </c>
      <c r="B2" s="135"/>
      <c r="C2" s="7"/>
      <c r="D2" s="105">
        <v>148</v>
      </c>
      <c r="E2" s="9">
        <v>95</v>
      </c>
      <c r="F2" s="105">
        <v>51</v>
      </c>
      <c r="G2" s="105">
        <v>9</v>
      </c>
      <c r="H2" s="105">
        <f>SUM(D2:G2)</f>
        <v>303</v>
      </c>
      <c r="I2" s="10"/>
    </row>
    <row r="3" spans="1:9" x14ac:dyDescent="0.25">
      <c r="A3" s="135" t="s">
        <v>6</v>
      </c>
      <c r="B3" s="135"/>
      <c r="C3" s="12"/>
      <c r="D3" s="105">
        <v>84</v>
      </c>
      <c r="E3" s="9">
        <v>62</v>
      </c>
      <c r="F3" s="105">
        <v>36</v>
      </c>
      <c r="G3" s="105">
        <v>1</v>
      </c>
      <c r="H3" s="105">
        <f>SUM(D3:G3)</f>
        <v>183</v>
      </c>
      <c r="I3" s="10"/>
    </row>
    <row r="4" spans="1:9" x14ac:dyDescent="0.25">
      <c r="A4" s="141" t="s">
        <v>7</v>
      </c>
      <c r="B4" s="142"/>
      <c r="C4" s="12"/>
      <c r="D4" s="105">
        <f>SUM(D2:D3)</f>
        <v>232</v>
      </c>
      <c r="E4" s="110">
        <f t="shared" ref="E4:G4" si="0">SUM(E2:E3)</f>
        <v>157</v>
      </c>
      <c r="F4" s="110">
        <f t="shared" si="0"/>
        <v>87</v>
      </c>
      <c r="G4" s="110">
        <f t="shared" si="0"/>
        <v>10</v>
      </c>
      <c r="H4" s="110">
        <f>SUM(H2:H3)</f>
        <v>486</v>
      </c>
      <c r="I4" s="10"/>
    </row>
    <row r="5" spans="1:9" x14ac:dyDescent="0.25">
      <c r="A5" s="13"/>
      <c r="B5" s="14"/>
      <c r="C5" s="12"/>
      <c r="D5" s="15"/>
      <c r="E5" s="15"/>
      <c r="F5" s="15"/>
      <c r="G5" s="15"/>
      <c r="H5" s="16"/>
      <c r="I5" s="10"/>
    </row>
    <row r="6" spans="1:9" x14ac:dyDescent="0.25">
      <c r="A6" s="137" t="s">
        <v>16</v>
      </c>
      <c r="B6" s="17" t="s">
        <v>9</v>
      </c>
      <c r="C6" s="12"/>
      <c r="D6" s="105">
        <v>28</v>
      </c>
      <c r="E6" s="9">
        <v>15</v>
      </c>
      <c r="F6" s="105">
        <v>32</v>
      </c>
      <c r="G6" s="105">
        <v>1</v>
      </c>
      <c r="H6" s="105">
        <f>SUM(D6:G6)</f>
        <v>76</v>
      </c>
      <c r="I6" s="10"/>
    </row>
    <row r="7" spans="1:9" x14ac:dyDescent="0.25">
      <c r="A7" s="138"/>
      <c r="B7" s="17" t="s">
        <v>36</v>
      </c>
      <c r="C7" s="12"/>
      <c r="D7" s="105">
        <v>0</v>
      </c>
      <c r="E7" s="9">
        <v>0</v>
      </c>
      <c r="F7" s="105">
        <v>0</v>
      </c>
      <c r="G7" s="105">
        <v>0</v>
      </c>
      <c r="H7" s="105">
        <f>SUM(D7:G7)</f>
        <v>0</v>
      </c>
      <c r="I7" s="10"/>
    </row>
    <row r="8" spans="1:9" x14ac:dyDescent="0.25">
      <c r="A8" s="138"/>
      <c r="B8" s="17" t="s">
        <v>10</v>
      </c>
      <c r="C8" s="12"/>
      <c r="D8" s="105">
        <v>27</v>
      </c>
      <c r="E8" s="9">
        <v>23</v>
      </c>
      <c r="F8" s="105">
        <v>0</v>
      </c>
      <c r="G8" s="105">
        <v>0</v>
      </c>
      <c r="H8" s="105">
        <f t="shared" ref="H8:H13" si="1">SUM(D8:G8)</f>
        <v>50</v>
      </c>
      <c r="I8" s="10"/>
    </row>
    <row r="9" spans="1:9" x14ac:dyDescent="0.25">
      <c r="A9" s="138"/>
      <c r="B9" s="18" t="s">
        <v>11</v>
      </c>
      <c r="C9" s="12"/>
      <c r="D9" s="105">
        <v>6</v>
      </c>
      <c r="E9" s="9">
        <v>3</v>
      </c>
      <c r="F9" s="105">
        <v>4</v>
      </c>
      <c r="G9" s="105">
        <v>0</v>
      </c>
      <c r="H9" s="105">
        <f t="shared" si="1"/>
        <v>13</v>
      </c>
      <c r="I9" s="10"/>
    </row>
    <row r="10" spans="1:9" x14ac:dyDescent="0.25">
      <c r="A10" s="138"/>
      <c r="B10" s="18" t="s">
        <v>12</v>
      </c>
      <c r="C10" s="12"/>
      <c r="D10" s="105">
        <v>3</v>
      </c>
      <c r="E10" s="9">
        <v>7</v>
      </c>
      <c r="F10" s="105">
        <v>4</v>
      </c>
      <c r="G10" s="105">
        <v>0</v>
      </c>
      <c r="H10" s="105">
        <f t="shared" si="1"/>
        <v>14</v>
      </c>
      <c r="I10" s="10"/>
    </row>
    <row r="11" spans="1:9" x14ac:dyDescent="0.25">
      <c r="A11" s="138"/>
      <c r="B11" s="18" t="s">
        <v>68</v>
      </c>
      <c r="C11" s="12"/>
      <c r="D11" s="21">
        <f>D10/D3</f>
        <v>3.5714285714285712E-2</v>
      </c>
      <c r="E11" s="21">
        <f t="shared" ref="E11:H11" si="2">E10/E3</f>
        <v>0.11290322580645161</v>
      </c>
      <c r="F11" s="21">
        <f t="shared" si="2"/>
        <v>0.1111111111111111</v>
      </c>
      <c r="G11" s="21">
        <f t="shared" si="2"/>
        <v>0</v>
      </c>
      <c r="H11" s="21">
        <f t="shared" si="2"/>
        <v>7.650273224043716E-2</v>
      </c>
      <c r="I11" s="10"/>
    </row>
    <row r="12" spans="1:9" x14ac:dyDescent="0.25">
      <c r="A12" s="138"/>
      <c r="B12" s="18" t="s">
        <v>59</v>
      </c>
      <c r="C12" s="12"/>
      <c r="D12" s="105">
        <v>0</v>
      </c>
      <c r="E12" s="9">
        <v>0</v>
      </c>
      <c r="F12" s="105">
        <v>4</v>
      </c>
      <c r="G12" s="105">
        <v>0</v>
      </c>
      <c r="H12" s="105">
        <f t="shared" si="1"/>
        <v>4</v>
      </c>
      <c r="I12" s="10"/>
    </row>
    <row r="13" spans="1:9" x14ac:dyDescent="0.25">
      <c r="A13" s="138"/>
      <c r="B13" s="18" t="s">
        <v>13</v>
      </c>
      <c r="C13" s="12"/>
      <c r="D13" s="105">
        <v>0</v>
      </c>
      <c r="E13" s="9">
        <v>0</v>
      </c>
      <c r="F13" s="105">
        <v>0</v>
      </c>
      <c r="G13" s="105">
        <v>0</v>
      </c>
      <c r="H13" s="105">
        <f t="shared" si="1"/>
        <v>0</v>
      </c>
      <c r="I13" s="10"/>
    </row>
    <row r="14" spans="1:9" x14ac:dyDescent="0.25">
      <c r="A14" s="138"/>
      <c r="B14" s="19" t="s">
        <v>14</v>
      </c>
      <c r="C14" s="12"/>
      <c r="D14" s="105">
        <f>D6+D7+D8+D9</f>
        <v>61</v>
      </c>
      <c r="E14" s="110">
        <f t="shared" ref="E14:H14" si="3">E6+E7+E8+E9</f>
        <v>41</v>
      </c>
      <c r="F14" s="110">
        <f t="shared" si="3"/>
        <v>36</v>
      </c>
      <c r="G14" s="110">
        <f t="shared" si="3"/>
        <v>1</v>
      </c>
      <c r="H14" s="110">
        <f t="shared" si="3"/>
        <v>139</v>
      </c>
      <c r="I14" s="10"/>
    </row>
    <row r="15" spans="1:9" s="83" customFormat="1" x14ac:dyDescent="0.25">
      <c r="A15" s="139"/>
      <c r="B15" s="84" t="s">
        <v>15</v>
      </c>
      <c r="C15" s="41"/>
      <c r="D15" s="85">
        <f>100%-D11</f>
        <v>0.9642857142857143</v>
      </c>
      <c r="E15" s="85">
        <f t="shared" ref="E15:H15" si="4">100%-E11</f>
        <v>0.88709677419354838</v>
      </c>
      <c r="F15" s="85">
        <f t="shared" si="4"/>
        <v>0.88888888888888884</v>
      </c>
      <c r="G15" s="85">
        <f t="shared" si="4"/>
        <v>1</v>
      </c>
      <c r="H15" s="85">
        <f t="shared" si="4"/>
        <v>0.92349726775956287</v>
      </c>
      <c r="I15" s="82"/>
    </row>
    <row r="16" spans="1:9" x14ac:dyDescent="0.25">
      <c r="A16" s="22"/>
      <c r="B16" s="14"/>
      <c r="C16" s="12"/>
      <c r="D16" s="15"/>
      <c r="E16" s="15"/>
      <c r="F16" s="15"/>
      <c r="G16" s="15"/>
      <c r="H16" s="16"/>
      <c r="I16" s="10"/>
    </row>
    <row r="17" spans="1:9" x14ac:dyDescent="0.25">
      <c r="A17" s="137" t="s">
        <v>8</v>
      </c>
      <c r="B17" s="17" t="s">
        <v>9</v>
      </c>
      <c r="C17" s="12"/>
      <c r="D17" s="105">
        <v>38</v>
      </c>
      <c r="E17" s="9">
        <v>20</v>
      </c>
      <c r="F17" s="105">
        <v>12</v>
      </c>
      <c r="G17" s="105">
        <v>1</v>
      </c>
      <c r="H17" s="105">
        <f>SUM(D17:G17)</f>
        <v>71</v>
      </c>
      <c r="I17" s="10"/>
    </row>
    <row r="18" spans="1:9" x14ac:dyDescent="0.25">
      <c r="A18" s="138"/>
      <c r="B18" s="17" t="s">
        <v>36</v>
      </c>
      <c r="C18" s="12"/>
      <c r="D18" s="105">
        <v>1</v>
      </c>
      <c r="E18" s="9">
        <v>5</v>
      </c>
      <c r="F18" s="105">
        <v>1</v>
      </c>
      <c r="G18" s="105">
        <v>0</v>
      </c>
      <c r="H18" s="105">
        <f t="shared" ref="H18:H25" si="5">SUM(D18:G18)</f>
        <v>7</v>
      </c>
      <c r="I18" s="10"/>
    </row>
    <row r="19" spans="1:9" x14ac:dyDescent="0.25">
      <c r="A19" s="138"/>
      <c r="B19" s="17" t="s">
        <v>10</v>
      </c>
      <c r="C19" s="12"/>
      <c r="D19" s="105">
        <v>2</v>
      </c>
      <c r="E19" s="9">
        <v>0</v>
      </c>
      <c r="F19" s="105">
        <v>2</v>
      </c>
      <c r="G19" s="105">
        <v>0</v>
      </c>
      <c r="H19" s="105">
        <f t="shared" si="5"/>
        <v>4</v>
      </c>
      <c r="I19" s="10"/>
    </row>
    <row r="20" spans="1:9" x14ac:dyDescent="0.25">
      <c r="A20" s="138"/>
      <c r="B20" s="18" t="s">
        <v>11</v>
      </c>
      <c r="C20" s="12"/>
      <c r="D20" s="105">
        <v>4</v>
      </c>
      <c r="E20" s="9">
        <v>1</v>
      </c>
      <c r="F20" s="105">
        <v>0</v>
      </c>
      <c r="G20" s="105">
        <v>0</v>
      </c>
      <c r="H20" s="105">
        <f t="shared" si="5"/>
        <v>5</v>
      </c>
      <c r="I20" s="10"/>
    </row>
    <row r="21" spans="1:9" x14ac:dyDescent="0.25">
      <c r="A21" s="138"/>
      <c r="B21" s="18" t="s">
        <v>30</v>
      </c>
      <c r="C21" s="12"/>
      <c r="D21" s="105">
        <v>17</v>
      </c>
      <c r="E21" s="9">
        <v>58</v>
      </c>
      <c r="F21" s="105">
        <v>11</v>
      </c>
      <c r="G21" s="105">
        <v>0</v>
      </c>
      <c r="H21" s="105">
        <f t="shared" si="5"/>
        <v>86</v>
      </c>
      <c r="I21" s="10"/>
    </row>
    <row r="22" spans="1:9" x14ac:dyDescent="0.25">
      <c r="A22" s="138"/>
      <c r="B22" s="18" t="s">
        <v>12</v>
      </c>
      <c r="C22" s="12"/>
      <c r="D22" s="105">
        <v>33</v>
      </c>
      <c r="E22" s="9">
        <v>39</v>
      </c>
      <c r="F22" s="105">
        <v>10</v>
      </c>
      <c r="G22" s="105">
        <v>0</v>
      </c>
      <c r="H22" s="105">
        <f t="shared" si="5"/>
        <v>82</v>
      </c>
      <c r="I22" s="10"/>
    </row>
    <row r="23" spans="1:9" x14ac:dyDescent="0.25">
      <c r="A23" s="138"/>
      <c r="B23" s="18" t="s">
        <v>68</v>
      </c>
      <c r="C23" s="12"/>
      <c r="D23" s="21">
        <f>D22/D2</f>
        <v>0.22297297297297297</v>
      </c>
      <c r="E23" s="21">
        <f t="shared" ref="E23:H23" si="6">E22/E2</f>
        <v>0.41052631578947368</v>
      </c>
      <c r="F23" s="21">
        <f t="shared" si="6"/>
        <v>0.19607843137254902</v>
      </c>
      <c r="G23" s="21">
        <f t="shared" si="6"/>
        <v>0</v>
      </c>
      <c r="H23" s="21">
        <f t="shared" si="6"/>
        <v>0.27062706270627063</v>
      </c>
      <c r="I23" s="10"/>
    </row>
    <row r="24" spans="1:9" x14ac:dyDescent="0.25">
      <c r="A24" s="138"/>
      <c r="B24" s="18" t="s">
        <v>59</v>
      </c>
      <c r="C24" s="12"/>
      <c r="D24" s="105">
        <v>0</v>
      </c>
      <c r="E24" s="9">
        <v>0</v>
      </c>
      <c r="F24" s="105">
        <v>6</v>
      </c>
      <c r="G24" s="105">
        <v>0</v>
      </c>
      <c r="H24" s="105">
        <f t="shared" si="5"/>
        <v>6</v>
      </c>
      <c r="I24" s="10"/>
    </row>
    <row r="25" spans="1:9" x14ac:dyDescent="0.25">
      <c r="A25" s="138"/>
      <c r="B25" s="18" t="s">
        <v>13</v>
      </c>
      <c r="C25" s="12"/>
      <c r="D25" s="105">
        <v>9</v>
      </c>
      <c r="E25" s="9">
        <v>10</v>
      </c>
      <c r="F25" s="105">
        <v>6</v>
      </c>
      <c r="G25" s="105">
        <v>3</v>
      </c>
      <c r="H25" s="105">
        <f t="shared" si="5"/>
        <v>28</v>
      </c>
      <c r="I25" s="10"/>
    </row>
    <row r="26" spans="1:9" x14ac:dyDescent="0.25">
      <c r="A26" s="138"/>
      <c r="B26" s="19" t="s">
        <v>14</v>
      </c>
      <c r="C26" s="12"/>
      <c r="D26" s="105">
        <f>D17+D18+D19+D20+D21</f>
        <v>62</v>
      </c>
      <c r="E26" s="110">
        <f t="shared" ref="E26:G26" si="7">E17+E18+E19+E20+E21</f>
        <v>84</v>
      </c>
      <c r="F26" s="110">
        <f t="shared" si="7"/>
        <v>26</v>
      </c>
      <c r="G26" s="110">
        <f t="shared" si="7"/>
        <v>1</v>
      </c>
      <c r="H26" s="105">
        <f>SUM(D26:G26)</f>
        <v>173</v>
      </c>
      <c r="I26" s="10"/>
    </row>
    <row r="27" spans="1:9" s="83" customFormat="1" x14ac:dyDescent="0.25">
      <c r="A27" s="139"/>
      <c r="B27" s="84" t="s">
        <v>15</v>
      </c>
      <c r="C27" s="41"/>
      <c r="D27" s="85">
        <f>100%-D23</f>
        <v>0.77702702702702697</v>
      </c>
      <c r="E27" s="85">
        <f t="shared" ref="E27:H27" si="8">100%-E23</f>
        <v>0.58947368421052637</v>
      </c>
      <c r="F27" s="85">
        <f t="shared" si="8"/>
        <v>0.80392156862745101</v>
      </c>
      <c r="G27" s="85">
        <f t="shared" si="8"/>
        <v>1</v>
      </c>
      <c r="H27" s="85">
        <f t="shared" si="8"/>
        <v>0.72937293729372943</v>
      </c>
      <c r="I27" s="82"/>
    </row>
    <row r="28" spans="1:9" x14ac:dyDescent="0.25">
      <c r="A28" s="22"/>
      <c r="B28" s="14"/>
      <c r="C28" s="12"/>
      <c r="D28" s="15"/>
      <c r="E28" s="15"/>
      <c r="F28" s="15"/>
      <c r="G28" s="15"/>
      <c r="H28" s="16"/>
      <c r="I28" s="10"/>
    </row>
    <row r="29" spans="1:9" x14ac:dyDescent="0.25">
      <c r="A29" s="105" t="s">
        <v>17</v>
      </c>
      <c r="B29" s="18" t="s">
        <v>18</v>
      </c>
      <c r="C29" s="12"/>
      <c r="D29" s="105"/>
      <c r="E29" s="9"/>
      <c r="F29" s="105"/>
      <c r="G29" s="105"/>
      <c r="H29" s="105"/>
      <c r="I29" s="10"/>
    </row>
    <row r="30" spans="1:9" x14ac:dyDescent="0.25">
      <c r="A30" s="23"/>
      <c r="B30" s="14"/>
      <c r="C30" s="12"/>
      <c r="D30" s="15"/>
      <c r="E30" s="15"/>
      <c r="F30" s="15"/>
      <c r="G30" s="15"/>
      <c r="H30" s="16"/>
      <c r="I30" s="10"/>
    </row>
    <row r="31" spans="1:9" x14ac:dyDescent="0.25">
      <c r="A31" s="24" t="s">
        <v>4</v>
      </c>
      <c r="B31" s="19" t="s">
        <v>15</v>
      </c>
      <c r="C31" s="12"/>
      <c r="D31" s="132">
        <f>100%-((H11+H23)/2)</f>
        <v>0.82643510252664609</v>
      </c>
      <c r="E31" s="133"/>
      <c r="F31" s="133"/>
      <c r="G31" s="133"/>
      <c r="H31" s="134"/>
      <c r="I31" s="10"/>
    </row>
    <row r="32" spans="1:9" x14ac:dyDescent="0.25">
      <c r="I32" s="10"/>
    </row>
    <row r="33" spans="1:18" x14ac:dyDescent="0.25">
      <c r="B33" s="135" t="s">
        <v>19</v>
      </c>
      <c r="C33" s="135"/>
      <c r="D33" s="135"/>
      <c r="E33" s="135"/>
      <c r="F33" s="135"/>
      <c r="I33" s="10"/>
    </row>
    <row r="34" spans="1:18" x14ac:dyDescent="0.25">
      <c r="A34" s="17"/>
      <c r="B34" s="136" t="s">
        <v>20</v>
      </c>
      <c r="C34" s="127"/>
      <c r="D34" s="127"/>
      <c r="E34" s="28"/>
      <c r="F34" s="28" t="s">
        <v>4</v>
      </c>
      <c r="I34" s="10"/>
    </row>
    <row r="35" spans="1:18" x14ac:dyDescent="0.25">
      <c r="A35" s="128" t="s">
        <v>21</v>
      </c>
      <c r="B35" s="127" t="s">
        <v>65</v>
      </c>
      <c r="C35" s="127"/>
      <c r="D35" s="127"/>
      <c r="E35" s="17"/>
      <c r="F35" s="17">
        <v>5</v>
      </c>
      <c r="I35" s="10"/>
    </row>
    <row r="36" spans="1:18" x14ac:dyDescent="0.25">
      <c r="A36" s="128"/>
      <c r="B36" s="129" t="s">
        <v>67</v>
      </c>
      <c r="C36" s="130"/>
      <c r="D36" s="131"/>
      <c r="E36" s="17"/>
      <c r="F36" s="17">
        <v>7</v>
      </c>
      <c r="I36" s="10"/>
    </row>
    <row r="37" spans="1:18" x14ac:dyDescent="0.25">
      <c r="A37" s="128"/>
      <c r="B37" s="106" t="s">
        <v>66</v>
      </c>
      <c r="C37" s="107"/>
      <c r="D37" s="108"/>
      <c r="E37" s="17"/>
      <c r="F37" s="17">
        <v>17</v>
      </c>
      <c r="I37" s="10"/>
    </row>
    <row r="38" spans="1:18" x14ac:dyDescent="0.25">
      <c r="A38" s="128"/>
      <c r="B38" s="127" t="s">
        <v>26</v>
      </c>
      <c r="C38" s="127"/>
      <c r="D38" s="127"/>
      <c r="E38" s="17"/>
      <c r="F38" s="17">
        <v>5</v>
      </c>
    </row>
    <row r="39" spans="1:18" x14ac:dyDescent="0.25">
      <c r="A39" s="128"/>
      <c r="B39" s="129" t="s">
        <v>27</v>
      </c>
      <c r="C39" s="130"/>
      <c r="D39" s="131"/>
      <c r="E39" s="17"/>
      <c r="F39" s="17">
        <v>53</v>
      </c>
    </row>
    <row r="40" spans="1:18" s="26" customFormat="1" x14ac:dyDescent="0.25">
      <c r="A40" s="17"/>
      <c r="B40" s="127"/>
      <c r="C40" s="127"/>
      <c r="D40" s="127"/>
      <c r="E40" s="28" t="s">
        <v>4</v>
      </c>
      <c r="F40" s="28">
        <f>SUM(F35:F39)</f>
        <v>87</v>
      </c>
      <c r="I40" s="11"/>
      <c r="J40" s="11"/>
      <c r="K40" s="11"/>
      <c r="L40" s="11"/>
      <c r="M40" s="11"/>
      <c r="N40" s="11"/>
      <c r="O40" s="11"/>
      <c r="P40" s="11"/>
      <c r="Q40" s="11"/>
      <c r="R40" s="11"/>
    </row>
    <row r="41" spans="1:18" s="26" customFormat="1" x14ac:dyDescent="0.25">
      <c r="A41" s="128" t="s">
        <v>28</v>
      </c>
      <c r="B41" s="127" t="s">
        <v>22</v>
      </c>
      <c r="C41" s="127"/>
      <c r="D41" s="127"/>
      <c r="E41" s="17"/>
      <c r="F41" s="17">
        <v>4</v>
      </c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18" s="26" customFormat="1" x14ac:dyDescent="0.25">
      <c r="A42" s="128"/>
      <c r="B42" s="127" t="s">
        <v>23</v>
      </c>
      <c r="C42" s="127"/>
      <c r="D42" s="127"/>
      <c r="E42" s="17"/>
      <c r="F42" s="17">
        <v>8</v>
      </c>
      <c r="I42" s="11"/>
      <c r="J42" s="11"/>
      <c r="K42" s="11"/>
      <c r="L42" s="11"/>
      <c r="M42" s="11"/>
      <c r="N42" s="11"/>
      <c r="O42" s="11"/>
      <c r="P42" s="11"/>
      <c r="Q42" s="11"/>
      <c r="R42" s="11"/>
    </row>
    <row r="43" spans="1:18" s="26" customFormat="1" x14ac:dyDescent="0.25">
      <c r="A43" s="128"/>
      <c r="B43" s="129" t="s">
        <v>27</v>
      </c>
      <c r="C43" s="130"/>
      <c r="D43" s="131"/>
      <c r="E43" s="17"/>
      <c r="F43" s="17">
        <v>2</v>
      </c>
      <c r="I43" s="11"/>
      <c r="J43" s="11"/>
      <c r="K43" s="11"/>
      <c r="L43" s="11"/>
      <c r="M43" s="11"/>
      <c r="N43" s="11"/>
      <c r="O43" s="11"/>
      <c r="P43" s="11"/>
      <c r="Q43" s="11"/>
      <c r="R43" s="11"/>
    </row>
    <row r="44" spans="1:18" s="26" customFormat="1" x14ac:dyDescent="0.25">
      <c r="A44" s="128"/>
      <c r="B44" s="129" t="s">
        <v>26</v>
      </c>
      <c r="C44" s="130"/>
      <c r="D44" s="131"/>
      <c r="E44" s="17"/>
      <c r="F44" s="17">
        <v>4</v>
      </c>
      <c r="I44" s="11"/>
      <c r="J44" s="11"/>
      <c r="K44" s="11"/>
      <c r="L44" s="11"/>
      <c r="M44" s="11"/>
      <c r="N44" s="11"/>
      <c r="O44" s="11"/>
      <c r="P44" s="11"/>
      <c r="Q44" s="11"/>
      <c r="R44" s="11"/>
    </row>
    <row r="45" spans="1:18" s="26" customFormat="1" x14ac:dyDescent="0.25">
      <c r="A45" s="17"/>
      <c r="B45" s="127"/>
      <c r="C45" s="127"/>
      <c r="D45" s="127"/>
      <c r="E45" s="28" t="s">
        <v>4</v>
      </c>
      <c r="F45" s="28">
        <f>SUM(F41:F44)</f>
        <v>18</v>
      </c>
      <c r="I45" s="11"/>
      <c r="J45" s="11"/>
      <c r="K45" s="11"/>
      <c r="L45" s="11"/>
      <c r="M45" s="11"/>
      <c r="N45" s="11"/>
      <c r="O45" s="11"/>
      <c r="P45" s="11"/>
      <c r="Q45" s="11"/>
      <c r="R45" s="11"/>
    </row>
  </sheetData>
  <mergeCells count="21">
    <mergeCell ref="A17:A27"/>
    <mergeCell ref="A1:B1"/>
    <mergeCell ref="A2:B2"/>
    <mergeCell ref="A3:B3"/>
    <mergeCell ref="A4:B4"/>
    <mergeCell ref="A6:A15"/>
    <mergeCell ref="D31:H31"/>
    <mergeCell ref="B33:F33"/>
    <mergeCell ref="B34:D34"/>
    <mergeCell ref="A35:A39"/>
    <mergeCell ref="B35:D35"/>
    <mergeCell ref="B36:D36"/>
    <mergeCell ref="B38:D38"/>
    <mergeCell ref="B39:D39"/>
    <mergeCell ref="B45:D45"/>
    <mergeCell ref="B40:D40"/>
    <mergeCell ref="A41:A44"/>
    <mergeCell ref="B41:D41"/>
    <mergeCell ref="B42:D42"/>
    <mergeCell ref="B43:D43"/>
    <mergeCell ref="B44:D44"/>
  </mergeCells>
  <pageMargins left="0.7" right="0.7" top="0.75" bottom="0.75" header="0.3" footer="0.3"/>
  <pageSetup orientation="portrait" horizontalDpi="4294967293" verticalDpi="4294967293" r:id="rId1"/>
  <headerFooter>
    <oddHeader>&amp;C&amp;F</oddHeader>
    <oddFooter>&amp;C&amp;A</oddFooter>
  </headerFooter>
  <ignoredErrors>
    <ignoredError sqref="H11 H23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5"/>
  <sheetViews>
    <sheetView view="pageLayout" zoomScaleNormal="100" workbookViewId="0">
      <selection activeCell="D31" sqref="D31:H31"/>
    </sheetView>
  </sheetViews>
  <sheetFormatPr defaultColWidth="9.140625" defaultRowHeight="15" x14ac:dyDescent="0.25"/>
  <cols>
    <col min="1" max="1" width="9.85546875" style="11" customWidth="1"/>
    <col min="2" max="2" width="18.42578125" style="25" customWidth="1"/>
    <col min="3" max="3" width="4.85546875" style="11" customWidth="1"/>
    <col min="4" max="4" width="14.140625" style="26" customWidth="1"/>
    <col min="5" max="5" width="10.140625" style="27" customWidth="1"/>
    <col min="6" max="8" width="10.140625" style="26" customWidth="1"/>
    <col min="9" max="9" width="10.140625" style="11" customWidth="1"/>
    <col min="10" max="15" width="9.7109375" style="11" customWidth="1"/>
    <col min="16" max="16" width="3.140625" style="11" customWidth="1"/>
    <col min="17" max="17" width="6.140625" style="11" bestFit="1" customWidth="1"/>
    <col min="18" max="18" width="7.85546875" style="11" customWidth="1"/>
    <col min="19" max="16384" width="9.140625" style="11"/>
  </cols>
  <sheetData>
    <row r="1" spans="1:9" s="6" customFormat="1" ht="45" x14ac:dyDescent="0.25">
      <c r="A1" s="140"/>
      <c r="B1" s="140"/>
      <c r="C1" s="109"/>
      <c r="D1" s="2" t="s">
        <v>0</v>
      </c>
      <c r="E1" s="3" t="s">
        <v>1</v>
      </c>
      <c r="F1" s="2" t="s">
        <v>2</v>
      </c>
      <c r="G1" s="2" t="s">
        <v>3</v>
      </c>
      <c r="H1" s="4" t="s">
        <v>4</v>
      </c>
      <c r="I1" s="5"/>
    </row>
    <row r="2" spans="1:9" x14ac:dyDescent="0.25">
      <c r="A2" s="135" t="s">
        <v>5</v>
      </c>
      <c r="B2" s="135"/>
      <c r="C2" s="7"/>
      <c r="D2" s="105">
        <v>75</v>
      </c>
      <c r="E2" s="9">
        <v>82</v>
      </c>
      <c r="F2" s="105">
        <v>27</v>
      </c>
      <c r="G2" s="105">
        <v>0</v>
      </c>
      <c r="H2" s="105">
        <f>SUM(D2:G2)</f>
        <v>184</v>
      </c>
      <c r="I2" s="10"/>
    </row>
    <row r="3" spans="1:9" x14ac:dyDescent="0.25">
      <c r="A3" s="135" t="s">
        <v>6</v>
      </c>
      <c r="B3" s="135"/>
      <c r="C3" s="12"/>
      <c r="D3" s="105">
        <v>87</v>
      </c>
      <c r="E3" s="9">
        <v>81</v>
      </c>
      <c r="F3" s="105">
        <v>21</v>
      </c>
      <c r="G3" s="105">
        <v>2</v>
      </c>
      <c r="H3" s="105">
        <f>SUM(D3:G3)</f>
        <v>191</v>
      </c>
      <c r="I3" s="10"/>
    </row>
    <row r="4" spans="1:9" x14ac:dyDescent="0.25">
      <c r="A4" s="141" t="s">
        <v>7</v>
      </c>
      <c r="B4" s="142"/>
      <c r="C4" s="12"/>
      <c r="D4" s="118">
        <f t="shared" ref="D4:G4" si="0">D2+D3</f>
        <v>162</v>
      </c>
      <c r="E4" s="118">
        <f t="shared" si="0"/>
        <v>163</v>
      </c>
      <c r="F4" s="118">
        <f t="shared" si="0"/>
        <v>48</v>
      </c>
      <c r="G4" s="118">
        <f t="shared" si="0"/>
        <v>2</v>
      </c>
      <c r="H4" s="105">
        <f t="shared" ref="H4" si="1">H2+H3</f>
        <v>375</v>
      </c>
      <c r="I4" s="10"/>
    </row>
    <row r="5" spans="1:9" x14ac:dyDescent="0.25">
      <c r="A5" s="13"/>
      <c r="B5" s="14"/>
      <c r="C5" s="12"/>
      <c r="D5" s="15"/>
      <c r="E5" s="15"/>
      <c r="F5" s="15"/>
      <c r="G5" s="15"/>
      <c r="H5" s="16"/>
      <c r="I5" s="10"/>
    </row>
    <row r="6" spans="1:9" x14ac:dyDescent="0.25">
      <c r="A6" s="137" t="s">
        <v>16</v>
      </c>
      <c r="B6" s="17" t="s">
        <v>9</v>
      </c>
      <c r="C6" s="12"/>
      <c r="D6" s="118">
        <v>29</v>
      </c>
      <c r="E6" s="9">
        <v>37</v>
      </c>
      <c r="F6" s="118">
        <v>16</v>
      </c>
      <c r="G6" s="118">
        <v>2</v>
      </c>
      <c r="H6" s="118">
        <f>SUM(D6:G6)</f>
        <v>84</v>
      </c>
      <c r="I6" s="10"/>
    </row>
    <row r="7" spans="1:9" x14ac:dyDescent="0.25">
      <c r="A7" s="138"/>
      <c r="B7" s="17" t="s">
        <v>36</v>
      </c>
      <c r="C7" s="12"/>
      <c r="D7" s="118">
        <v>4</v>
      </c>
      <c r="E7" s="9">
        <v>2</v>
      </c>
      <c r="F7" s="118">
        <v>1</v>
      </c>
      <c r="G7" s="118">
        <v>0</v>
      </c>
      <c r="H7" s="118">
        <f>SUM(D7:G7)</f>
        <v>7</v>
      </c>
      <c r="I7" s="10"/>
    </row>
    <row r="8" spans="1:9" x14ac:dyDescent="0.25">
      <c r="A8" s="138"/>
      <c r="B8" s="17" t="s">
        <v>10</v>
      </c>
      <c r="C8" s="12"/>
      <c r="D8" s="118">
        <v>27</v>
      </c>
      <c r="E8" s="9">
        <v>19</v>
      </c>
      <c r="F8" s="118">
        <v>3</v>
      </c>
      <c r="G8" s="118">
        <v>0</v>
      </c>
      <c r="H8" s="118">
        <f t="shared" ref="H8:H13" si="2">SUM(D8:G8)</f>
        <v>49</v>
      </c>
      <c r="I8" s="10"/>
    </row>
    <row r="9" spans="1:9" x14ac:dyDescent="0.25">
      <c r="A9" s="138"/>
      <c r="B9" s="18" t="s">
        <v>11</v>
      </c>
      <c r="C9" s="12"/>
      <c r="D9" s="118">
        <v>9</v>
      </c>
      <c r="E9" s="9">
        <v>1</v>
      </c>
      <c r="F9" s="118">
        <v>0</v>
      </c>
      <c r="G9" s="118">
        <v>0</v>
      </c>
      <c r="H9" s="118">
        <f t="shared" si="2"/>
        <v>10</v>
      </c>
      <c r="I9" s="10"/>
    </row>
    <row r="10" spans="1:9" x14ac:dyDescent="0.25">
      <c r="A10" s="138"/>
      <c r="B10" s="18" t="s">
        <v>12</v>
      </c>
      <c r="C10" s="12"/>
      <c r="D10" s="118">
        <v>7</v>
      </c>
      <c r="E10" s="9">
        <v>7</v>
      </c>
      <c r="F10" s="118">
        <v>0</v>
      </c>
      <c r="G10" s="118">
        <v>0</v>
      </c>
      <c r="H10" s="118">
        <f t="shared" si="2"/>
        <v>14</v>
      </c>
      <c r="I10" s="10"/>
    </row>
    <row r="11" spans="1:9" x14ac:dyDescent="0.25">
      <c r="A11" s="138"/>
      <c r="B11" s="18" t="s">
        <v>68</v>
      </c>
      <c r="C11" s="12"/>
      <c r="D11" s="21">
        <f>D10/D3</f>
        <v>8.0459770114942528E-2</v>
      </c>
      <c r="E11" s="21">
        <f t="shared" ref="E11:F11" si="3">E10/E3</f>
        <v>8.6419753086419748E-2</v>
      </c>
      <c r="F11" s="21">
        <f t="shared" si="3"/>
        <v>0</v>
      </c>
      <c r="G11" s="21">
        <f t="shared" ref="G11" si="4">G10/G3</f>
        <v>0</v>
      </c>
      <c r="H11" s="21">
        <f t="shared" ref="H11" si="5">H10/H3</f>
        <v>7.3298429319371722E-2</v>
      </c>
      <c r="I11" s="10"/>
    </row>
    <row r="12" spans="1:9" x14ac:dyDescent="0.25">
      <c r="A12" s="138"/>
      <c r="B12" s="18" t="s">
        <v>59</v>
      </c>
      <c r="C12" s="12"/>
      <c r="D12" s="118">
        <v>0</v>
      </c>
      <c r="E12" s="9">
        <v>0</v>
      </c>
      <c r="F12" s="118">
        <v>7</v>
      </c>
      <c r="G12" s="118">
        <v>0</v>
      </c>
      <c r="H12" s="118">
        <f t="shared" si="2"/>
        <v>7</v>
      </c>
      <c r="I12" s="10"/>
    </row>
    <row r="13" spans="1:9" x14ac:dyDescent="0.25">
      <c r="A13" s="138"/>
      <c r="B13" s="18" t="s">
        <v>13</v>
      </c>
      <c r="C13" s="12"/>
      <c r="D13" s="118">
        <v>1</v>
      </c>
      <c r="E13" s="9"/>
      <c r="F13" s="118">
        <v>2</v>
      </c>
      <c r="G13" s="118">
        <v>0</v>
      </c>
      <c r="H13" s="118">
        <f t="shared" si="2"/>
        <v>3</v>
      </c>
      <c r="I13" s="10"/>
    </row>
    <row r="14" spans="1:9" x14ac:dyDescent="0.25">
      <c r="A14" s="138"/>
      <c r="B14" s="19" t="s">
        <v>14</v>
      </c>
      <c r="C14" s="12"/>
      <c r="D14" s="118">
        <f>D6+D7+D8+D9</f>
        <v>69</v>
      </c>
      <c r="E14" s="118">
        <f t="shared" ref="E14:G14" si="6">E6+E7+E8+E9</f>
        <v>59</v>
      </c>
      <c r="F14" s="118">
        <f t="shared" si="6"/>
        <v>20</v>
      </c>
      <c r="G14" s="118">
        <f t="shared" si="6"/>
        <v>2</v>
      </c>
      <c r="H14" s="118">
        <f>H6+H8+H9</f>
        <v>143</v>
      </c>
      <c r="I14" s="10"/>
    </row>
    <row r="15" spans="1:9" x14ac:dyDescent="0.25">
      <c r="A15" s="139"/>
      <c r="B15" s="20" t="s">
        <v>15</v>
      </c>
      <c r="C15" s="12"/>
      <c r="D15" s="21">
        <f>100%-D11</f>
        <v>0.91954022988505746</v>
      </c>
      <c r="E15" s="21">
        <f t="shared" ref="E15:H15" si="7">100%-E11</f>
        <v>0.91358024691358031</v>
      </c>
      <c r="F15" s="21">
        <f t="shared" si="7"/>
        <v>1</v>
      </c>
      <c r="G15" s="21">
        <f t="shared" si="7"/>
        <v>1</v>
      </c>
      <c r="H15" s="21">
        <f t="shared" si="7"/>
        <v>0.92670157068062831</v>
      </c>
      <c r="I15" s="10"/>
    </row>
    <row r="16" spans="1:9" x14ac:dyDescent="0.25">
      <c r="A16" s="22"/>
      <c r="B16" s="14"/>
      <c r="C16" s="12"/>
      <c r="D16" s="15"/>
      <c r="E16" s="15"/>
      <c r="F16" s="15"/>
      <c r="G16" s="15"/>
      <c r="H16" s="16"/>
      <c r="I16" s="10"/>
    </row>
    <row r="17" spans="1:9" x14ac:dyDescent="0.25">
      <c r="A17" s="137" t="s">
        <v>8</v>
      </c>
      <c r="B17" s="17" t="s">
        <v>9</v>
      </c>
      <c r="C17" s="12"/>
      <c r="D17" s="118">
        <v>29</v>
      </c>
      <c r="E17" s="9">
        <v>25</v>
      </c>
      <c r="F17" s="118">
        <v>14</v>
      </c>
      <c r="G17" s="118">
        <v>1</v>
      </c>
      <c r="H17" s="118">
        <f>SUM(D17:G17)</f>
        <v>69</v>
      </c>
      <c r="I17" s="10"/>
    </row>
    <row r="18" spans="1:9" x14ac:dyDescent="0.25">
      <c r="A18" s="138"/>
      <c r="B18" s="17" t="s">
        <v>36</v>
      </c>
      <c r="C18" s="12"/>
      <c r="D18" s="118">
        <v>9</v>
      </c>
      <c r="E18" s="9">
        <v>2</v>
      </c>
      <c r="F18" s="118">
        <v>2</v>
      </c>
      <c r="G18" s="118">
        <v>0</v>
      </c>
      <c r="H18" s="118">
        <f t="shared" ref="H18:H25" si="8">SUM(D18:G18)</f>
        <v>13</v>
      </c>
      <c r="I18" s="10"/>
    </row>
    <row r="19" spans="1:9" x14ac:dyDescent="0.25">
      <c r="A19" s="138"/>
      <c r="B19" s="17" t="s">
        <v>10</v>
      </c>
      <c r="C19" s="12"/>
      <c r="D19" s="118">
        <v>1</v>
      </c>
      <c r="E19" s="9">
        <v>2</v>
      </c>
      <c r="F19" s="118">
        <v>3</v>
      </c>
      <c r="G19" s="118">
        <v>0</v>
      </c>
      <c r="H19" s="118">
        <f t="shared" si="8"/>
        <v>6</v>
      </c>
      <c r="I19" s="10"/>
    </row>
    <row r="20" spans="1:9" x14ac:dyDescent="0.25">
      <c r="A20" s="138"/>
      <c r="B20" s="18" t="s">
        <v>11</v>
      </c>
      <c r="C20" s="12"/>
      <c r="D20" s="118">
        <v>0</v>
      </c>
      <c r="E20" s="9">
        <v>0</v>
      </c>
      <c r="F20" s="118">
        <v>0</v>
      </c>
      <c r="G20" s="118">
        <v>0</v>
      </c>
      <c r="H20" s="118">
        <f t="shared" si="8"/>
        <v>0</v>
      </c>
      <c r="I20" s="10"/>
    </row>
    <row r="21" spans="1:9" x14ac:dyDescent="0.25">
      <c r="A21" s="138"/>
      <c r="B21" s="18" t="s">
        <v>30</v>
      </c>
      <c r="C21" s="12"/>
      <c r="D21" s="118">
        <v>15</v>
      </c>
      <c r="E21" s="9">
        <v>40</v>
      </c>
      <c r="F21" s="118">
        <v>12</v>
      </c>
      <c r="G21" s="118">
        <v>0</v>
      </c>
      <c r="H21" s="118">
        <f t="shared" si="8"/>
        <v>67</v>
      </c>
      <c r="I21" s="10"/>
    </row>
    <row r="22" spans="1:9" x14ac:dyDescent="0.25">
      <c r="A22" s="138"/>
      <c r="B22" s="18" t="s">
        <v>12</v>
      </c>
      <c r="C22" s="12"/>
      <c r="D22" s="118">
        <v>20</v>
      </c>
      <c r="E22" s="9">
        <v>3</v>
      </c>
      <c r="F22" s="118">
        <v>6</v>
      </c>
      <c r="G22" s="118">
        <v>0</v>
      </c>
      <c r="H22" s="118">
        <f t="shared" si="8"/>
        <v>29</v>
      </c>
      <c r="I22" s="10"/>
    </row>
    <row r="23" spans="1:9" x14ac:dyDescent="0.25">
      <c r="A23" s="138"/>
      <c r="B23" s="18" t="s">
        <v>68</v>
      </c>
      <c r="C23" s="12"/>
      <c r="D23" s="21">
        <f>D22/D2</f>
        <v>0.26666666666666666</v>
      </c>
      <c r="E23" s="21">
        <f t="shared" ref="E23:H23" si="9">E22/E2</f>
        <v>3.6585365853658534E-2</v>
      </c>
      <c r="F23" s="21">
        <f t="shared" si="9"/>
        <v>0.22222222222222221</v>
      </c>
      <c r="G23" s="21">
        <v>0</v>
      </c>
      <c r="H23" s="21">
        <f t="shared" si="9"/>
        <v>0.15760869565217392</v>
      </c>
      <c r="I23" s="10"/>
    </row>
    <row r="24" spans="1:9" x14ac:dyDescent="0.25">
      <c r="A24" s="138"/>
      <c r="B24" s="18" t="s">
        <v>59</v>
      </c>
      <c r="C24" s="12"/>
      <c r="D24" s="118">
        <v>0</v>
      </c>
      <c r="E24" s="9">
        <v>0</v>
      </c>
      <c r="F24" s="118">
        <v>0</v>
      </c>
      <c r="G24" s="118">
        <v>0</v>
      </c>
      <c r="H24" s="118">
        <f t="shared" si="8"/>
        <v>0</v>
      </c>
      <c r="I24" s="10"/>
    </row>
    <row r="25" spans="1:9" x14ac:dyDescent="0.25">
      <c r="A25" s="138"/>
      <c r="B25" s="18" t="s">
        <v>13</v>
      </c>
      <c r="C25" s="12"/>
      <c r="D25" s="118">
        <v>8</v>
      </c>
      <c r="E25" s="9">
        <v>3</v>
      </c>
      <c r="F25" s="118">
        <v>3</v>
      </c>
      <c r="G25" s="118">
        <v>0</v>
      </c>
      <c r="H25" s="118">
        <f t="shared" si="8"/>
        <v>14</v>
      </c>
      <c r="I25" s="10"/>
    </row>
    <row r="26" spans="1:9" x14ac:dyDescent="0.25">
      <c r="A26" s="138"/>
      <c r="B26" s="19" t="s">
        <v>14</v>
      </c>
      <c r="C26" s="12"/>
      <c r="D26" s="118">
        <f>D17+D18+D19+D20+D21</f>
        <v>54</v>
      </c>
      <c r="E26" s="118">
        <f t="shared" ref="E26:G26" si="10">E17+E18+E19+E20+E21</f>
        <v>69</v>
      </c>
      <c r="F26" s="118">
        <f t="shared" si="10"/>
        <v>31</v>
      </c>
      <c r="G26" s="118">
        <f t="shared" si="10"/>
        <v>1</v>
      </c>
      <c r="H26" s="118">
        <f>SUM(D26:G26)</f>
        <v>155</v>
      </c>
      <c r="I26" s="10"/>
    </row>
    <row r="27" spans="1:9" x14ac:dyDescent="0.25">
      <c r="A27" s="139"/>
      <c r="B27" s="20" t="s">
        <v>15</v>
      </c>
      <c r="C27" s="12"/>
      <c r="D27" s="21">
        <f>100%-D23</f>
        <v>0.73333333333333339</v>
      </c>
      <c r="E27" s="21">
        <f t="shared" ref="E27:H27" si="11">100%-E23</f>
        <v>0.96341463414634143</v>
      </c>
      <c r="F27" s="21">
        <f t="shared" si="11"/>
        <v>0.77777777777777779</v>
      </c>
      <c r="G27" s="21">
        <f t="shared" si="11"/>
        <v>1</v>
      </c>
      <c r="H27" s="21">
        <f t="shared" si="11"/>
        <v>0.84239130434782605</v>
      </c>
      <c r="I27" s="10"/>
    </row>
    <row r="28" spans="1:9" x14ac:dyDescent="0.25">
      <c r="A28" s="22"/>
      <c r="B28" s="14"/>
      <c r="C28" s="12"/>
      <c r="D28" s="15"/>
      <c r="E28" s="15"/>
      <c r="F28" s="15"/>
      <c r="G28" s="15"/>
      <c r="H28" s="16"/>
      <c r="I28" s="10"/>
    </row>
    <row r="29" spans="1:9" x14ac:dyDescent="0.25">
      <c r="A29" s="118" t="s">
        <v>17</v>
      </c>
      <c r="B29" s="18" t="s">
        <v>18</v>
      </c>
      <c r="C29" s="12"/>
      <c r="D29" s="118">
        <v>17</v>
      </c>
      <c r="E29" s="9"/>
      <c r="F29" s="118">
        <v>1</v>
      </c>
      <c r="G29" s="118"/>
      <c r="H29" s="118"/>
      <c r="I29" s="10"/>
    </row>
    <row r="30" spans="1:9" x14ac:dyDescent="0.25">
      <c r="A30" s="23"/>
      <c r="B30" s="14"/>
      <c r="C30" s="12"/>
      <c r="D30" s="15"/>
      <c r="E30" s="15"/>
      <c r="F30" s="15"/>
      <c r="G30" s="15"/>
      <c r="H30" s="16"/>
      <c r="I30" s="10"/>
    </row>
    <row r="31" spans="1:9" x14ac:dyDescent="0.25">
      <c r="A31" s="24" t="s">
        <v>4</v>
      </c>
      <c r="B31" s="19" t="s">
        <v>15</v>
      </c>
      <c r="C31" s="12"/>
      <c r="D31" s="132">
        <f>(H14+H26)/H4</f>
        <v>0.79466666666666663</v>
      </c>
      <c r="E31" s="133"/>
      <c r="F31" s="133"/>
      <c r="G31" s="133"/>
      <c r="H31" s="134"/>
      <c r="I31" s="10"/>
    </row>
    <row r="32" spans="1:9" x14ac:dyDescent="0.25">
      <c r="I32" s="10"/>
    </row>
    <row r="33" spans="1:18" x14ac:dyDescent="0.25">
      <c r="B33" s="135" t="s">
        <v>19</v>
      </c>
      <c r="C33" s="135"/>
      <c r="D33" s="135"/>
      <c r="E33" s="135"/>
      <c r="F33" s="135"/>
      <c r="I33" s="10"/>
    </row>
    <row r="34" spans="1:18" x14ac:dyDescent="0.25">
      <c r="A34" s="17"/>
      <c r="B34" s="136" t="s">
        <v>20</v>
      </c>
      <c r="C34" s="127"/>
      <c r="D34" s="127"/>
      <c r="E34" s="28"/>
      <c r="F34" s="28" t="s">
        <v>4</v>
      </c>
      <c r="I34" s="10"/>
    </row>
    <row r="35" spans="1:18" x14ac:dyDescent="0.25">
      <c r="A35" s="128" t="s">
        <v>21</v>
      </c>
      <c r="B35" s="127" t="s">
        <v>65</v>
      </c>
      <c r="C35" s="127"/>
      <c r="D35" s="127"/>
      <c r="E35" s="17"/>
      <c r="F35" s="17">
        <v>8</v>
      </c>
      <c r="I35" s="10"/>
    </row>
    <row r="36" spans="1:18" x14ac:dyDescent="0.25">
      <c r="A36" s="128"/>
      <c r="B36" s="129" t="s">
        <v>67</v>
      </c>
      <c r="C36" s="130"/>
      <c r="D36" s="131"/>
      <c r="E36" s="17"/>
      <c r="F36" s="17">
        <v>1</v>
      </c>
      <c r="I36" s="10"/>
    </row>
    <row r="37" spans="1:18" x14ac:dyDescent="0.25">
      <c r="A37" s="128"/>
      <c r="B37" s="106" t="s">
        <v>66</v>
      </c>
      <c r="C37" s="107"/>
      <c r="D37" s="108"/>
      <c r="E37" s="17"/>
      <c r="F37" s="17">
        <v>5</v>
      </c>
      <c r="I37" s="10"/>
    </row>
    <row r="38" spans="1:18" x14ac:dyDescent="0.25">
      <c r="A38" s="128"/>
      <c r="B38" s="127" t="s">
        <v>72</v>
      </c>
      <c r="C38" s="127"/>
      <c r="D38" s="127"/>
      <c r="E38" s="17"/>
      <c r="F38" s="17">
        <v>1</v>
      </c>
    </row>
    <row r="39" spans="1:18" x14ac:dyDescent="0.25">
      <c r="A39" s="128"/>
      <c r="B39" s="129" t="s">
        <v>27</v>
      </c>
      <c r="C39" s="130"/>
      <c r="D39" s="131"/>
      <c r="E39" s="17"/>
      <c r="F39" s="17">
        <v>14</v>
      </c>
    </row>
    <row r="40" spans="1:18" s="26" customFormat="1" x14ac:dyDescent="0.25">
      <c r="A40" s="17"/>
      <c r="B40" s="127"/>
      <c r="C40" s="127"/>
      <c r="D40" s="127"/>
      <c r="E40" s="28" t="s">
        <v>4</v>
      </c>
      <c r="F40" s="28">
        <f>SUM(F35:F39)</f>
        <v>29</v>
      </c>
      <c r="I40" s="11"/>
      <c r="J40" s="11"/>
      <c r="K40" s="11"/>
      <c r="L40" s="11"/>
      <c r="M40" s="11"/>
      <c r="N40" s="11"/>
      <c r="O40" s="11"/>
      <c r="P40" s="11"/>
      <c r="Q40" s="11"/>
      <c r="R40" s="11"/>
    </row>
    <row r="41" spans="1:18" s="26" customFormat="1" x14ac:dyDescent="0.25">
      <c r="A41" s="128" t="s">
        <v>28</v>
      </c>
      <c r="B41" s="127" t="s">
        <v>22</v>
      </c>
      <c r="C41" s="127"/>
      <c r="D41" s="127"/>
      <c r="E41" s="17"/>
      <c r="F41" s="17">
        <v>6</v>
      </c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18" s="26" customFormat="1" x14ac:dyDescent="0.25">
      <c r="A42" s="128"/>
      <c r="B42" s="127" t="s">
        <v>23</v>
      </c>
      <c r="C42" s="127"/>
      <c r="D42" s="127"/>
      <c r="E42" s="17"/>
      <c r="F42" s="17">
        <v>6</v>
      </c>
      <c r="I42" s="11"/>
      <c r="J42" s="11"/>
      <c r="K42" s="11"/>
      <c r="L42" s="11"/>
      <c r="M42" s="11"/>
      <c r="N42" s="11"/>
      <c r="O42" s="11"/>
      <c r="P42" s="11"/>
      <c r="Q42" s="11"/>
      <c r="R42" s="11"/>
    </row>
    <row r="43" spans="1:18" s="26" customFormat="1" x14ac:dyDescent="0.25">
      <c r="A43" s="128"/>
      <c r="B43" s="129" t="s">
        <v>27</v>
      </c>
      <c r="C43" s="130"/>
      <c r="D43" s="131"/>
      <c r="E43" s="17"/>
      <c r="F43" s="17">
        <v>3</v>
      </c>
      <c r="I43" s="11"/>
      <c r="J43" s="11"/>
      <c r="K43" s="11"/>
      <c r="L43" s="11"/>
      <c r="M43" s="11"/>
      <c r="N43" s="11"/>
      <c r="O43" s="11"/>
      <c r="P43" s="11"/>
      <c r="Q43" s="11"/>
      <c r="R43" s="11"/>
    </row>
    <row r="44" spans="1:18" s="26" customFormat="1" x14ac:dyDescent="0.25">
      <c r="A44" s="128"/>
      <c r="B44" s="129" t="s">
        <v>26</v>
      </c>
      <c r="C44" s="130"/>
      <c r="D44" s="131"/>
      <c r="E44" s="17"/>
      <c r="F44" s="17">
        <v>6</v>
      </c>
      <c r="I44" s="11"/>
      <c r="J44" s="11"/>
      <c r="K44" s="11"/>
      <c r="L44" s="11"/>
      <c r="M44" s="11"/>
      <c r="N44" s="11"/>
      <c r="O44" s="11"/>
      <c r="P44" s="11"/>
      <c r="Q44" s="11"/>
      <c r="R44" s="11"/>
    </row>
    <row r="45" spans="1:18" s="26" customFormat="1" x14ac:dyDescent="0.25">
      <c r="A45" s="17"/>
      <c r="B45" s="127"/>
      <c r="C45" s="127"/>
      <c r="D45" s="127"/>
      <c r="E45" s="28" t="s">
        <v>4</v>
      </c>
      <c r="F45" s="28">
        <f>SUM(F41:F44)</f>
        <v>21</v>
      </c>
      <c r="I45" s="11"/>
      <c r="J45" s="11"/>
      <c r="K45" s="11"/>
      <c r="L45" s="11"/>
      <c r="M45" s="11"/>
      <c r="N45" s="11"/>
      <c r="O45" s="11"/>
      <c r="P45" s="11"/>
      <c r="Q45" s="11"/>
      <c r="R45" s="11"/>
    </row>
  </sheetData>
  <mergeCells count="21">
    <mergeCell ref="A17:A27"/>
    <mergeCell ref="A1:B1"/>
    <mergeCell ref="A2:B2"/>
    <mergeCell ref="A3:B3"/>
    <mergeCell ref="A4:B4"/>
    <mergeCell ref="A6:A15"/>
    <mergeCell ref="D31:H31"/>
    <mergeCell ref="B33:F33"/>
    <mergeCell ref="B34:D34"/>
    <mergeCell ref="A35:A39"/>
    <mergeCell ref="B35:D35"/>
    <mergeCell ref="B36:D36"/>
    <mergeCell ref="B38:D38"/>
    <mergeCell ref="B39:D39"/>
    <mergeCell ref="B45:D45"/>
    <mergeCell ref="B40:D40"/>
    <mergeCell ref="A41:A44"/>
    <mergeCell ref="B41:D41"/>
    <mergeCell ref="B42:D42"/>
    <mergeCell ref="B43:D43"/>
    <mergeCell ref="B44:D44"/>
  </mergeCells>
  <pageMargins left="0.7" right="0.7" top="0.75" bottom="0.75" header="0.3" footer="0.3"/>
  <pageSetup orientation="portrait" horizontalDpi="4294967293" verticalDpi="4294967293" r:id="rId1"/>
  <headerFooter>
    <oddHeader>&amp;C&amp;F</oddHeader>
    <oddFooter>&amp;C&amp;A</oddFooter>
  </headerFooter>
  <ignoredErrors>
    <ignoredError sqref="H23 H1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12</vt:i4>
      </vt:variant>
    </vt:vector>
  </HeadingPairs>
  <TitlesOfParts>
    <vt:vector size="25" baseType="lpstr"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  <vt:lpstr>Yearly</vt:lpstr>
      <vt:lpstr>April!Print_Area</vt:lpstr>
      <vt:lpstr>August!Print_Area</vt:lpstr>
      <vt:lpstr>December!Print_Area</vt:lpstr>
      <vt:lpstr>February!Print_Area</vt:lpstr>
      <vt:lpstr>January!Print_Area</vt:lpstr>
      <vt:lpstr>July!Print_Area</vt:lpstr>
      <vt:lpstr>June!Print_Area</vt:lpstr>
      <vt:lpstr>March!Print_Area</vt:lpstr>
      <vt:lpstr>May!Print_Area</vt:lpstr>
      <vt:lpstr>November!Print_Area</vt:lpstr>
      <vt:lpstr>October!Print_Area</vt:lpstr>
      <vt:lpstr>September!Print_Area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Animal Shelter</dc:creator>
  <cp:lastModifiedBy>Animal Shelter</cp:lastModifiedBy>
  <cp:lastPrinted>2019-01-03T17:10:51Z</cp:lastPrinted>
  <dcterms:created xsi:type="dcterms:W3CDTF">2016-02-01T15:06:31Z</dcterms:created>
  <dcterms:modified xsi:type="dcterms:W3CDTF">2019-01-03T17:22:47Z</dcterms:modified>
</cp:coreProperties>
</file>