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2b18ec692f5565/Monthlies/2021/"/>
    </mc:Choice>
  </mc:AlternateContent>
  <xr:revisionPtr revIDLastSave="280" documentId="8_{715E8BBF-15C5-44EA-888C-896DE6EE5289}" xr6:coauthVersionLast="46" xr6:coauthVersionMax="46" xr10:uidLastSave="{4681E9BA-4F63-46E6-AB75-858E103EA306}"/>
  <bookViews>
    <workbookView xWindow="25080" yWindow="-120" windowWidth="29040" windowHeight="15840" tabRatio="796" firstSheet="5" activeTab="12" xr2:uid="{00000000-000D-0000-FFFF-FFFF00000000}"/>
  </bookViews>
  <sheets>
    <sheet name="January" sheetId="12" r:id="rId1"/>
    <sheet name="February" sheetId="63" r:id="rId2"/>
    <sheet name="March" sheetId="62" r:id="rId3"/>
    <sheet name="April" sheetId="61" r:id="rId4"/>
    <sheet name="May" sheetId="59" r:id="rId5"/>
    <sheet name="June" sheetId="60" r:id="rId6"/>
    <sheet name="July" sheetId="64" r:id="rId7"/>
    <sheet name="August" sheetId="65" r:id="rId8"/>
    <sheet name="September" sheetId="66" r:id="rId9"/>
    <sheet name="October" sheetId="67" r:id="rId10"/>
    <sheet name="November" sheetId="68" r:id="rId11"/>
    <sheet name="December" sheetId="69" r:id="rId12"/>
    <sheet name="Yearly" sheetId="16" r:id="rId13"/>
  </sheets>
  <definedNames>
    <definedName name="_xlnm.Print_Area" localSheetId="3">April!$A$1:$H$44</definedName>
    <definedName name="_xlnm.Print_Area" localSheetId="7">August!$A$1:$H$44</definedName>
    <definedName name="_xlnm.Print_Area" localSheetId="11">December!$A$1:$H$44</definedName>
    <definedName name="_xlnm.Print_Area" localSheetId="1">February!$A$1:$H$44</definedName>
    <definedName name="_xlnm.Print_Area" localSheetId="0">January!$A$1:$H$45</definedName>
    <definedName name="_xlnm.Print_Area" localSheetId="6">July!$A$1:$H$44</definedName>
    <definedName name="_xlnm.Print_Area" localSheetId="5">June!$A$1:$H$44</definedName>
    <definedName name="_xlnm.Print_Area" localSheetId="2">March!$A$1:$H$44</definedName>
    <definedName name="_xlnm.Print_Area" localSheetId="4">May!$A$1:$H$44</definedName>
    <definedName name="_xlnm.Print_Area" localSheetId="10">November!$A$1:$H$44</definedName>
    <definedName name="_xlnm.Print_Area" localSheetId="9">October!$A$1:$H$44</definedName>
    <definedName name="_xlnm.Print_Area" localSheetId="8">September!$A$1:$H$44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63" l="1"/>
  <c r="F40" i="63"/>
  <c r="H24" i="63"/>
  <c r="H22" i="63"/>
  <c r="H23" i="63"/>
  <c r="D27" i="16" s="1"/>
  <c r="H25" i="63"/>
  <c r="H26" i="63"/>
  <c r="D30" i="16" s="1"/>
  <c r="H18" i="63"/>
  <c r="D22" i="16" s="1"/>
  <c r="H19" i="63"/>
  <c r="H20" i="63"/>
  <c r="H21" i="63"/>
  <c r="D25" i="16" s="1"/>
  <c r="H17" i="63"/>
  <c r="D21" i="16" s="1"/>
  <c r="E22" i="63"/>
  <c r="F22" i="63"/>
  <c r="G22" i="63"/>
  <c r="D22" i="63"/>
  <c r="H11" i="63"/>
  <c r="H7" i="63"/>
  <c r="D10" i="16" s="1"/>
  <c r="H8" i="63"/>
  <c r="H9" i="63"/>
  <c r="H6" i="63"/>
  <c r="E10" i="63"/>
  <c r="F10" i="63"/>
  <c r="G10" i="63"/>
  <c r="D10" i="63"/>
  <c r="H3" i="63"/>
  <c r="H2" i="63"/>
  <c r="E4" i="63"/>
  <c r="F4" i="63"/>
  <c r="G4" i="63"/>
  <c r="H4" i="63"/>
  <c r="D4" i="63"/>
  <c r="F45" i="12"/>
  <c r="F41" i="12"/>
  <c r="E31" i="16"/>
  <c r="F31" i="16"/>
  <c r="G31" i="16"/>
  <c r="H31" i="16"/>
  <c r="I31" i="16"/>
  <c r="J31" i="16"/>
  <c r="K31" i="16"/>
  <c r="L31" i="16"/>
  <c r="M31" i="16"/>
  <c r="N31" i="16"/>
  <c r="D29" i="16"/>
  <c r="E26" i="16"/>
  <c r="F26" i="16"/>
  <c r="G26" i="16"/>
  <c r="H26" i="16"/>
  <c r="I26" i="16"/>
  <c r="J26" i="16"/>
  <c r="K26" i="16"/>
  <c r="L26" i="16"/>
  <c r="M26" i="16"/>
  <c r="N26" i="16"/>
  <c r="D24" i="16"/>
  <c r="D23" i="16"/>
  <c r="D14" i="16"/>
  <c r="E13" i="16"/>
  <c r="F13" i="16"/>
  <c r="G13" i="16"/>
  <c r="H13" i="16"/>
  <c r="H18" i="16" s="1"/>
  <c r="I13" i="16"/>
  <c r="I18" i="16" s="1"/>
  <c r="J13" i="16"/>
  <c r="K13" i="16"/>
  <c r="K18" i="16" s="1"/>
  <c r="L13" i="16"/>
  <c r="L18" i="16" s="1"/>
  <c r="M13" i="16"/>
  <c r="M18" i="16" s="1"/>
  <c r="N13" i="16"/>
  <c r="D12" i="16"/>
  <c r="D11" i="16"/>
  <c r="D9" i="16"/>
  <c r="D3" i="16"/>
  <c r="D2" i="16"/>
  <c r="F18" i="16"/>
  <c r="G18" i="16"/>
  <c r="J18" i="16"/>
  <c r="N18" i="16"/>
  <c r="C25" i="16"/>
  <c r="H26" i="12"/>
  <c r="C30" i="16" s="1"/>
  <c r="H25" i="12"/>
  <c r="C29" i="16" s="1"/>
  <c r="O29" i="16" s="1"/>
  <c r="H23" i="12"/>
  <c r="C27" i="16" s="1"/>
  <c r="H18" i="12"/>
  <c r="C22" i="16" s="1"/>
  <c r="H19" i="12"/>
  <c r="C23" i="16" s="1"/>
  <c r="O23" i="16" s="1"/>
  <c r="H20" i="12"/>
  <c r="C24" i="16" s="1"/>
  <c r="H21" i="12"/>
  <c r="H17" i="12"/>
  <c r="C21" i="16" s="1"/>
  <c r="E22" i="12"/>
  <c r="F22" i="12"/>
  <c r="G22" i="12"/>
  <c r="D22" i="12"/>
  <c r="H7" i="12"/>
  <c r="C10" i="16" s="1"/>
  <c r="H8" i="12"/>
  <c r="C11" i="16" s="1"/>
  <c r="O11" i="16" s="1"/>
  <c r="H9" i="12"/>
  <c r="C12" i="16" s="1"/>
  <c r="H11" i="12"/>
  <c r="C14" i="16" s="1"/>
  <c r="H6" i="12"/>
  <c r="C9" i="16" s="1"/>
  <c r="C13" i="16" s="1"/>
  <c r="E10" i="12"/>
  <c r="F10" i="12"/>
  <c r="G10" i="12"/>
  <c r="D10" i="12"/>
  <c r="H10" i="12" s="1"/>
  <c r="H3" i="12"/>
  <c r="H2" i="12"/>
  <c r="C2" i="16" s="1"/>
  <c r="E4" i="12"/>
  <c r="F4" i="12"/>
  <c r="G4" i="12"/>
  <c r="H4" i="12"/>
  <c r="D4" i="12"/>
  <c r="C3" i="16"/>
  <c r="H27" i="69"/>
  <c r="D27" i="69"/>
  <c r="H24" i="69"/>
  <c r="G24" i="69"/>
  <c r="G27" i="69" s="1"/>
  <c r="F24" i="69"/>
  <c r="F27" i="69" s="1"/>
  <c r="E24" i="69"/>
  <c r="E27" i="69" s="1"/>
  <c r="D24" i="69"/>
  <c r="G15" i="69"/>
  <c r="F15" i="69"/>
  <c r="D15" i="69"/>
  <c r="H14" i="69"/>
  <c r="H13" i="69"/>
  <c r="H12" i="69"/>
  <c r="H15" i="69" s="1"/>
  <c r="D31" i="69" s="1"/>
  <c r="G12" i="69"/>
  <c r="F12" i="69"/>
  <c r="E12" i="69"/>
  <c r="E15" i="69" s="1"/>
  <c r="D12" i="69"/>
  <c r="D27" i="68"/>
  <c r="H24" i="68"/>
  <c r="H27" i="68" s="1"/>
  <c r="G24" i="68"/>
  <c r="G27" i="68" s="1"/>
  <c r="F24" i="68"/>
  <c r="F27" i="68" s="1"/>
  <c r="E24" i="68"/>
  <c r="E27" i="68" s="1"/>
  <c r="D24" i="68"/>
  <c r="F15" i="68"/>
  <c r="D15" i="68"/>
  <c r="H14" i="68"/>
  <c r="H13" i="68"/>
  <c r="H12" i="68"/>
  <c r="H15" i="68" s="1"/>
  <c r="D31" i="68" s="1"/>
  <c r="G12" i="68"/>
  <c r="G15" i="68" s="1"/>
  <c r="F12" i="68"/>
  <c r="E12" i="68"/>
  <c r="E15" i="68" s="1"/>
  <c r="D12" i="68"/>
  <c r="H27" i="67"/>
  <c r="D31" i="67" s="1"/>
  <c r="H24" i="67"/>
  <c r="G24" i="67"/>
  <c r="G27" i="67" s="1"/>
  <c r="F24" i="67"/>
  <c r="F27" i="67" s="1"/>
  <c r="E24" i="67"/>
  <c r="E27" i="67" s="1"/>
  <c r="D24" i="67"/>
  <c r="D27" i="67" s="1"/>
  <c r="H15" i="67"/>
  <c r="G15" i="67"/>
  <c r="D15" i="67"/>
  <c r="H14" i="67"/>
  <c r="H13" i="67"/>
  <c r="H12" i="67"/>
  <c r="G12" i="67"/>
  <c r="F12" i="67"/>
  <c r="F15" i="67" s="1"/>
  <c r="E12" i="67"/>
  <c r="E15" i="67" s="1"/>
  <c r="D12" i="67"/>
  <c r="H27" i="66"/>
  <c r="D27" i="66"/>
  <c r="H24" i="66"/>
  <c r="G24" i="66"/>
  <c r="G27" i="66" s="1"/>
  <c r="F24" i="66"/>
  <c r="F27" i="66" s="1"/>
  <c r="E24" i="66"/>
  <c r="E27" i="66" s="1"/>
  <c r="D24" i="66"/>
  <c r="H15" i="66"/>
  <c r="D31" i="66" s="1"/>
  <c r="F15" i="66"/>
  <c r="D15" i="66"/>
  <c r="H14" i="66"/>
  <c r="H13" i="66"/>
  <c r="H12" i="66"/>
  <c r="G12" i="66"/>
  <c r="G15" i="66" s="1"/>
  <c r="F12" i="66"/>
  <c r="E12" i="66"/>
  <c r="E15" i="66" s="1"/>
  <c r="D12" i="66"/>
  <c r="F27" i="65"/>
  <c r="E27" i="65"/>
  <c r="D27" i="65"/>
  <c r="H24" i="65"/>
  <c r="H27" i="65" s="1"/>
  <c r="G24" i="65"/>
  <c r="G27" i="65" s="1"/>
  <c r="F24" i="65"/>
  <c r="E24" i="65"/>
  <c r="D24" i="65"/>
  <c r="H15" i="65"/>
  <c r="G15" i="65"/>
  <c r="F15" i="65"/>
  <c r="D15" i="65"/>
  <c r="H14" i="65"/>
  <c r="H13" i="65"/>
  <c r="H12" i="65"/>
  <c r="G12" i="65"/>
  <c r="F12" i="65"/>
  <c r="E12" i="65"/>
  <c r="E15" i="65" s="1"/>
  <c r="D12" i="65"/>
  <c r="H27" i="64"/>
  <c r="D27" i="64"/>
  <c r="H24" i="64"/>
  <c r="G24" i="64"/>
  <c r="G27" i="64" s="1"/>
  <c r="F24" i="64"/>
  <c r="F27" i="64" s="1"/>
  <c r="E24" i="64"/>
  <c r="E27" i="64" s="1"/>
  <c r="D24" i="64"/>
  <c r="G15" i="64"/>
  <c r="F15" i="64"/>
  <c r="D15" i="64"/>
  <c r="H14" i="64"/>
  <c r="H13" i="64"/>
  <c r="H12" i="64"/>
  <c r="H15" i="64" s="1"/>
  <c r="D31" i="64" s="1"/>
  <c r="G12" i="64"/>
  <c r="F12" i="64"/>
  <c r="E12" i="64"/>
  <c r="E15" i="64" s="1"/>
  <c r="D12" i="64"/>
  <c r="G27" i="63"/>
  <c r="F24" i="63"/>
  <c r="F27" i="63" s="1"/>
  <c r="E24" i="63"/>
  <c r="E27" i="63" s="1"/>
  <c r="D24" i="63"/>
  <c r="D27" i="63" s="1"/>
  <c r="H14" i="63"/>
  <c r="D17" i="16" s="1"/>
  <c r="H13" i="63"/>
  <c r="D16" i="16" s="1"/>
  <c r="H12" i="63"/>
  <c r="H15" i="63" s="1"/>
  <c r="G15" i="63"/>
  <c r="F12" i="63"/>
  <c r="F15" i="63" s="1"/>
  <c r="E12" i="63"/>
  <c r="E15" i="63" s="1"/>
  <c r="D12" i="63"/>
  <c r="D15" i="63" s="1"/>
  <c r="H27" i="62"/>
  <c r="D31" i="62" s="1"/>
  <c r="D27" i="62"/>
  <c r="H24" i="62"/>
  <c r="G24" i="62"/>
  <c r="G27" i="62" s="1"/>
  <c r="F24" i="62"/>
  <c r="F27" i="62" s="1"/>
  <c r="E24" i="62"/>
  <c r="E27" i="62" s="1"/>
  <c r="D24" i="62"/>
  <c r="H15" i="62"/>
  <c r="G15" i="62"/>
  <c r="D15" i="62"/>
  <c r="H14" i="62"/>
  <c r="H13" i="62"/>
  <c r="H12" i="62"/>
  <c r="G12" i="62"/>
  <c r="F12" i="62"/>
  <c r="F15" i="62" s="1"/>
  <c r="E12" i="62"/>
  <c r="E15" i="62" s="1"/>
  <c r="D12" i="62"/>
  <c r="H27" i="61"/>
  <c r="D31" i="61" s="1"/>
  <c r="D27" i="61"/>
  <c r="H24" i="61"/>
  <c r="G24" i="61"/>
  <c r="G27" i="61" s="1"/>
  <c r="F24" i="61"/>
  <c r="F27" i="61" s="1"/>
  <c r="E24" i="61"/>
  <c r="E27" i="61" s="1"/>
  <c r="D24" i="61"/>
  <c r="H15" i="61"/>
  <c r="F15" i="61"/>
  <c r="D15" i="61"/>
  <c r="H14" i="61"/>
  <c r="H13" i="61"/>
  <c r="H12" i="61"/>
  <c r="G12" i="61"/>
  <c r="G15" i="61" s="1"/>
  <c r="F12" i="61"/>
  <c r="E12" i="61"/>
  <c r="E15" i="61" s="1"/>
  <c r="D12" i="61"/>
  <c r="H27" i="60"/>
  <c r="D27" i="60"/>
  <c r="H24" i="60"/>
  <c r="G24" i="60"/>
  <c r="G27" i="60" s="1"/>
  <c r="F24" i="60"/>
  <c r="F27" i="60" s="1"/>
  <c r="E24" i="60"/>
  <c r="E27" i="60" s="1"/>
  <c r="D24" i="60"/>
  <c r="G15" i="60"/>
  <c r="F15" i="60"/>
  <c r="D15" i="60"/>
  <c r="H14" i="60"/>
  <c r="H13" i="60"/>
  <c r="H12" i="60"/>
  <c r="H15" i="60" s="1"/>
  <c r="D31" i="60" s="1"/>
  <c r="G12" i="60"/>
  <c r="F12" i="60"/>
  <c r="E12" i="60"/>
  <c r="E15" i="60" s="1"/>
  <c r="D12" i="60"/>
  <c r="H27" i="59"/>
  <c r="D31" i="59" s="1"/>
  <c r="H24" i="59"/>
  <c r="G24" i="59"/>
  <c r="G27" i="59" s="1"/>
  <c r="F24" i="59"/>
  <c r="F27" i="59" s="1"/>
  <c r="E24" i="59"/>
  <c r="E27" i="59" s="1"/>
  <c r="D24" i="59"/>
  <c r="D27" i="59" s="1"/>
  <c r="H15" i="59"/>
  <c r="G15" i="59"/>
  <c r="D15" i="59"/>
  <c r="H14" i="59"/>
  <c r="H13" i="59"/>
  <c r="H12" i="59"/>
  <c r="G12" i="59"/>
  <c r="F12" i="59"/>
  <c r="F15" i="59" s="1"/>
  <c r="E12" i="59"/>
  <c r="E15" i="59" s="1"/>
  <c r="D12" i="59"/>
  <c r="N15" i="16"/>
  <c r="H27" i="63" l="1"/>
  <c r="D31" i="63" s="1"/>
  <c r="O27" i="16"/>
  <c r="D26" i="16"/>
  <c r="D31" i="16" s="1"/>
  <c r="H10" i="63"/>
  <c r="D13" i="16"/>
  <c r="D18" i="16" s="1"/>
  <c r="C26" i="16"/>
  <c r="C31" i="16" s="1"/>
  <c r="O10" i="16"/>
  <c r="O12" i="16"/>
  <c r="O22" i="16"/>
  <c r="O30" i="16"/>
  <c r="O24" i="16"/>
  <c r="O25" i="16"/>
  <c r="O14" i="16"/>
  <c r="O9" i="16"/>
  <c r="O21" i="16"/>
  <c r="E18" i="16"/>
  <c r="H22" i="12"/>
  <c r="D31" i="65"/>
  <c r="H14" i="12"/>
  <c r="C17" i="16" s="1"/>
  <c r="O17" i="16" s="1"/>
  <c r="H13" i="12"/>
  <c r="C16" i="16" s="1"/>
  <c r="O16" i="16" s="1"/>
  <c r="O31" i="16" l="1"/>
  <c r="O26" i="16"/>
  <c r="O13" i="16"/>
  <c r="O18" i="16" s="1"/>
  <c r="M28" i="16"/>
  <c r="M15" i="16"/>
  <c r="K28" i="16" l="1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7" i="12"/>
  <c r="D24" i="12"/>
  <c r="D27" i="12" s="1"/>
  <c r="E12" i="12"/>
  <c r="E15" i="12" s="1"/>
  <c r="F12" i="12"/>
  <c r="F15" i="12" s="1"/>
  <c r="G15" i="12"/>
  <c r="D12" i="12"/>
  <c r="D15" i="12" s="1"/>
  <c r="N4" i="16" l="1"/>
  <c r="M4" i="16"/>
  <c r="L4" i="16"/>
  <c r="K4" i="16"/>
  <c r="J4" i="16"/>
  <c r="I4" i="16"/>
  <c r="H4" i="16"/>
  <c r="G4" i="16"/>
  <c r="F4" i="16"/>
  <c r="E4" i="16"/>
  <c r="D4" i="16"/>
  <c r="C18" i="16" l="1"/>
  <c r="C28" i="16" l="1"/>
  <c r="O3" i="16"/>
  <c r="H12" i="12"/>
  <c r="H15" i="12" s="1"/>
  <c r="H24" i="12"/>
  <c r="H27" i="12" s="1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O15" i="16" s="1"/>
  <c r="C4" i="16"/>
  <c r="O4" i="16" s="1"/>
  <c r="N34" i="16" l="1"/>
  <c r="P26" i="16"/>
  <c r="P9" i="16"/>
  <c r="P17" i="16"/>
  <c r="P12" i="16"/>
  <c r="P10" i="16"/>
  <c r="P14" i="16"/>
  <c r="P13" i="16" s="1"/>
  <c r="P16" i="16"/>
  <c r="P11" i="16"/>
  <c r="M34" i="16" l="1"/>
  <c r="P15" i="16"/>
  <c r="P18" i="16"/>
  <c r="O34" i="16"/>
</calcChain>
</file>

<file path=xl/sharedStrings.xml><?xml version="1.0" encoding="utf-8"?>
<sst xmlns="http://schemas.openxmlformats.org/spreadsheetml/2006/main" count="662" uniqueCount="58">
  <si>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</si>
  <si>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</si>
  <si>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</si>
  <si>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</si>
  <si>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</si>
  <si>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</si>
  <si>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</si>
  <si>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</si>
  <si>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</si>
  <si>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</si>
  <si>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</si>
  <si>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</si>
  <si>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</si>
  <si>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</si>
  <si>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</si>
  <si>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</si>
  <si>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</si>
  <si>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</si>
  <si>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</si>
  <si>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</si>
  <si>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</si>
  <si>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</si>
  <si>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</si>
  <si>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</si>
  <si>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</si>
  <si>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</si>
  <si>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</si>
  <si>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</si>
  <si>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</si>
  <si>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</si>
  <si>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</si>
  <si>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</si>
  <si>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</si>
  <si>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</si>
  <si>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</si>
  <si>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</si>
  <si>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</si>
  <si>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</si>
  <si>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</si>
  <si>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</si>
  <si>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</si>
  <si>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</si>
  <si>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</si>
  <si>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</si>
  <si>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</si>
  <si>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</si>
  <si>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</si>
  <si>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</si>
  <si>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</si>
  <si>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</si>
  <si>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</si>
  <si>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</si>
  <si>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Euthanasia Rate</t>
  </si>
  <si>
    <t>100% - Euthanasia Rate</t>
  </si>
  <si>
    <t>Total Cats Out</t>
  </si>
  <si>
    <t>Cat</t>
  </si>
  <si>
    <t>Feral - unable to house</t>
  </si>
  <si>
    <t>Too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</si>
</sst>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5"/>
  <sheetViews>
    <sheetView view="pageLayout" topLeftCell="A15" zoomScaleNormal="100" workbookViewId="0">
      <selection activeCell="F46" sqref="F4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8">
        <v>49</v>
      </c>
      <c r="E2" s="9">
        <v>40</v>
      </c>
      <c r="F2" s="8">
        <v>13</v>
      </c>
      <c r="G2" s="8">
        <v>0</v>
      </c>
      <c r="H2" s="8">
        <f>SUM(D2:G2)</f>
        <v>102</v>
      </c>
      <c r="I2" s="10"/>
    </row>
    <row r="3" spans="1:9" x14ac:dyDescent="0.25">
      <c r="A3" s="92" t="s">
        <v>5</v>
      </c>
      <c r="B3" s="92"/>
      <c r="C3" s="12"/>
      <c r="D3" s="8">
        <v>51</v>
      </c>
      <c r="E3" s="9">
        <v>64</v>
      </c>
      <c r="F3" s="8">
        <v>35</v>
      </c>
      <c r="G3" s="8">
        <v>0</v>
      </c>
      <c r="H3" s="78">
        <f>SUM(D3:G3)</f>
        <v>150</v>
      </c>
      <c r="I3" s="10"/>
    </row>
    <row r="4" spans="1:9" x14ac:dyDescent="0.25">
      <c r="A4" s="98" t="s">
        <v>7</v>
      </c>
      <c r="B4" s="99"/>
      <c r="C4" s="12"/>
      <c r="D4" s="8">
        <f>SUM(D2:D3)</f>
        <v>100</v>
      </c>
      <c r="E4" s="78">
        <f t="shared" ref="E4:H4" si="0">SUM(E2:E3)</f>
        <v>104</v>
      </c>
      <c r="F4" s="78">
        <f t="shared" si="0"/>
        <v>48</v>
      </c>
      <c r="G4" s="78">
        <f t="shared" si="0"/>
        <v>0</v>
      </c>
      <c r="H4" s="78">
        <f t="shared" si="0"/>
        <v>252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17" t="s">
        <v>9</v>
      </c>
      <c r="C6" s="12"/>
      <c r="D6" s="8">
        <v>17</v>
      </c>
      <c r="E6" s="9">
        <v>17</v>
      </c>
      <c r="F6" s="8">
        <v>8</v>
      </c>
      <c r="G6" s="8">
        <v>0</v>
      </c>
      <c r="H6" s="8">
        <f>SUM(D6:G6)</f>
        <v>42</v>
      </c>
      <c r="I6" s="10"/>
    </row>
    <row r="7" spans="1:9" x14ac:dyDescent="0.25">
      <c r="A7" s="95"/>
      <c r="B7" s="17" t="s">
        <v>27</v>
      </c>
      <c r="C7" s="12"/>
      <c r="D7" s="27">
        <v>0</v>
      </c>
      <c r="E7" s="9">
        <v>0</v>
      </c>
      <c r="F7" s="27">
        <v>0</v>
      </c>
      <c r="G7" s="27">
        <v>0</v>
      </c>
      <c r="H7" s="78">
        <f t="shared" ref="H7:H11" si="1">SUM(D7:G7)</f>
        <v>0</v>
      </c>
      <c r="I7" s="10"/>
    </row>
    <row r="8" spans="1:9" x14ac:dyDescent="0.25">
      <c r="A8" s="95"/>
      <c r="B8" s="17" t="s">
        <v>10</v>
      </c>
      <c r="C8" s="12"/>
      <c r="D8" s="27">
        <v>20</v>
      </c>
      <c r="E8" s="9">
        <v>11</v>
      </c>
      <c r="F8" s="27">
        <v>1</v>
      </c>
      <c r="G8" s="27">
        <v>0</v>
      </c>
      <c r="H8" s="78">
        <f t="shared" si="1"/>
        <v>32</v>
      </c>
      <c r="I8" s="10"/>
    </row>
    <row r="9" spans="1:9" x14ac:dyDescent="0.25">
      <c r="A9" s="95"/>
      <c r="B9" s="18" t="s">
        <v>11</v>
      </c>
      <c r="C9" s="12"/>
      <c r="D9" s="27">
        <v>6</v>
      </c>
      <c r="E9" s="9">
        <v>10</v>
      </c>
      <c r="F9" s="27">
        <v>3</v>
      </c>
      <c r="G9" s="27">
        <v>0</v>
      </c>
      <c r="H9" s="78">
        <f t="shared" si="1"/>
        <v>19</v>
      </c>
      <c r="I9" s="10"/>
    </row>
    <row r="10" spans="1:9" x14ac:dyDescent="0.25">
      <c r="A10" s="95"/>
      <c r="B10" s="26" t="s">
        <v>25</v>
      </c>
      <c r="C10" s="12"/>
      <c r="D10" s="27">
        <f>SUM(D6:D9)</f>
        <v>43</v>
      </c>
      <c r="E10" s="78">
        <f t="shared" ref="E10:G10" si="2">SUM(E6:E9)</f>
        <v>38</v>
      </c>
      <c r="F10" s="78">
        <f t="shared" si="2"/>
        <v>12</v>
      </c>
      <c r="G10" s="78">
        <f t="shared" si="2"/>
        <v>0</v>
      </c>
      <c r="H10" s="78">
        <f t="shared" si="1"/>
        <v>93</v>
      </c>
      <c r="I10" s="10"/>
    </row>
    <row r="11" spans="1:9" x14ac:dyDescent="0.25">
      <c r="A11" s="95"/>
      <c r="B11" s="18" t="s">
        <v>12</v>
      </c>
      <c r="C11" s="12"/>
      <c r="D11" s="27">
        <v>4</v>
      </c>
      <c r="E11" s="9">
        <v>11</v>
      </c>
      <c r="F11" s="27">
        <v>0</v>
      </c>
      <c r="G11" s="27">
        <v>0</v>
      </c>
      <c r="H11" s="78">
        <f t="shared" si="1"/>
        <v>15</v>
      </c>
      <c r="I11" s="10"/>
    </row>
    <row r="12" spans="1:9" x14ac:dyDescent="0.25">
      <c r="A12" s="95"/>
      <c r="B12" s="18" t="s">
        <v>52</v>
      </c>
      <c r="C12" s="12"/>
      <c r="D12" s="19">
        <f>D11/D2</f>
        <v>8.1632653061224483E-2</v>
      </c>
      <c r="E12" s="19">
        <f t="shared" ref="E12:F12" si="3">E11/E2</f>
        <v>0.27500000000000002</v>
      </c>
      <c r="F12" s="19">
        <f t="shared" si="3"/>
        <v>0</v>
      </c>
      <c r="G12" s="19">
        <v>0</v>
      </c>
      <c r="H12" s="19">
        <f>H11/H2</f>
        <v>0.14705882352941177</v>
      </c>
      <c r="I12" s="10"/>
    </row>
    <row r="13" spans="1:9" x14ac:dyDescent="0.25">
      <c r="A13" s="95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8">
        <v>1</v>
      </c>
      <c r="E14" s="9">
        <v>0</v>
      </c>
      <c r="F14" s="8">
        <v>6</v>
      </c>
      <c r="G14" s="8">
        <v>0</v>
      </c>
      <c r="H14" s="73">
        <f>SUM(D14:G14)</f>
        <v>7</v>
      </c>
      <c r="I14" s="10"/>
    </row>
    <row r="15" spans="1:9" s="64" customFormat="1" x14ac:dyDescent="0.25">
      <c r="A15" s="96"/>
      <c r="B15" s="65" t="s">
        <v>29</v>
      </c>
      <c r="C15" s="34"/>
      <c r="D15" s="66">
        <f>100%-D12</f>
        <v>0.91836734693877553</v>
      </c>
      <c r="E15" s="66">
        <f t="shared" ref="E15:H15" si="4">100%-E12</f>
        <v>0.72499999999999998</v>
      </c>
      <c r="F15" s="66">
        <f t="shared" si="4"/>
        <v>1</v>
      </c>
      <c r="G15" s="66">
        <f t="shared" si="4"/>
        <v>1</v>
      </c>
      <c r="H15" s="66">
        <f t="shared" si="4"/>
        <v>0.8529411764705882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17" t="s">
        <v>9</v>
      </c>
      <c r="C17" s="12"/>
      <c r="D17" s="8">
        <v>44</v>
      </c>
      <c r="E17" s="9">
        <v>28</v>
      </c>
      <c r="F17" s="8">
        <v>20</v>
      </c>
      <c r="G17" s="8">
        <v>0</v>
      </c>
      <c r="H17" s="8">
        <f>SUM(D17:G17)</f>
        <v>92</v>
      </c>
      <c r="I17" s="10"/>
    </row>
    <row r="18" spans="1:9" x14ac:dyDescent="0.25">
      <c r="A18" s="95"/>
      <c r="B18" s="17" t="s">
        <v>27</v>
      </c>
      <c r="C18" s="12"/>
      <c r="D18" s="8">
        <v>4</v>
      </c>
      <c r="E18" s="9">
        <v>3</v>
      </c>
      <c r="F18" s="8">
        <v>0</v>
      </c>
      <c r="G18" s="8">
        <v>0</v>
      </c>
      <c r="H18" s="78">
        <f t="shared" ref="H18:H21" si="5">SUM(D18:G18)</f>
        <v>7</v>
      </c>
      <c r="I18" s="10"/>
    </row>
    <row r="19" spans="1:9" x14ac:dyDescent="0.25">
      <c r="A19" s="95"/>
      <c r="B19" s="17" t="s">
        <v>10</v>
      </c>
      <c r="C19" s="12"/>
      <c r="D19" s="8">
        <v>3</v>
      </c>
      <c r="E19" s="9">
        <v>1</v>
      </c>
      <c r="F19" s="8">
        <v>1</v>
      </c>
      <c r="G19" s="8">
        <v>0</v>
      </c>
      <c r="H19" s="78">
        <f t="shared" si="5"/>
        <v>5</v>
      </c>
      <c r="I19" s="10"/>
    </row>
    <row r="20" spans="1:9" x14ac:dyDescent="0.25">
      <c r="A20" s="95"/>
      <c r="B20" s="18" t="s">
        <v>11</v>
      </c>
      <c r="C20" s="12"/>
      <c r="D20" s="27">
        <v>4</v>
      </c>
      <c r="E20" s="9">
        <v>2</v>
      </c>
      <c r="F20" s="27">
        <v>0</v>
      </c>
      <c r="G20" s="27">
        <v>0</v>
      </c>
      <c r="H20" s="78">
        <f t="shared" si="5"/>
        <v>6</v>
      </c>
      <c r="I20" s="10"/>
    </row>
    <row r="21" spans="1:9" x14ac:dyDescent="0.25">
      <c r="A21" s="95"/>
      <c r="B21" s="18" t="s">
        <v>26</v>
      </c>
      <c r="C21" s="12"/>
      <c r="D21" s="27">
        <v>16</v>
      </c>
      <c r="E21" s="9">
        <v>39</v>
      </c>
      <c r="F21" s="27">
        <v>9</v>
      </c>
      <c r="G21" s="27">
        <v>0</v>
      </c>
      <c r="H21" s="78">
        <f t="shared" si="5"/>
        <v>64</v>
      </c>
      <c r="I21" s="10"/>
    </row>
    <row r="22" spans="1:9" x14ac:dyDescent="0.25">
      <c r="A22" s="95"/>
      <c r="B22" s="26" t="s">
        <v>25</v>
      </c>
      <c r="C22" s="12"/>
      <c r="D22" s="27">
        <f>SUM(D17:D21)</f>
        <v>71</v>
      </c>
      <c r="E22" s="78">
        <f t="shared" ref="E22:H22" si="6">SUM(E17:E21)</f>
        <v>73</v>
      </c>
      <c r="F22" s="78">
        <f t="shared" si="6"/>
        <v>30</v>
      </c>
      <c r="G22" s="78">
        <f t="shared" si="6"/>
        <v>0</v>
      </c>
      <c r="H22" s="78">
        <f t="shared" si="6"/>
        <v>174</v>
      </c>
      <c r="I22" s="10"/>
    </row>
    <row r="23" spans="1:9" x14ac:dyDescent="0.25">
      <c r="A23" s="95"/>
      <c r="B23" s="18" t="s">
        <v>12</v>
      </c>
      <c r="C23" s="12"/>
      <c r="D23" s="27">
        <v>3</v>
      </c>
      <c r="E23" s="9">
        <v>0</v>
      </c>
      <c r="F23" s="27">
        <v>0</v>
      </c>
      <c r="G23" s="27">
        <v>0</v>
      </c>
      <c r="H23" s="73">
        <f>SUM(D23:G23)</f>
        <v>3</v>
      </c>
      <c r="I23" s="10"/>
    </row>
    <row r="24" spans="1:9" x14ac:dyDescent="0.25">
      <c r="A24" s="95"/>
      <c r="B24" s="18" t="s">
        <v>52</v>
      </c>
      <c r="C24" s="12"/>
      <c r="D24" s="19">
        <f>D23/D3</f>
        <v>5.8823529411764705E-2</v>
      </c>
      <c r="E24" s="19">
        <f>E23/E3</f>
        <v>0</v>
      </c>
      <c r="F24" s="19">
        <f>F23/F3</f>
        <v>0</v>
      </c>
      <c r="G24" s="19">
        <v>0</v>
      </c>
      <c r="H24" s="19">
        <f>H23/H3</f>
        <v>0.02</v>
      </c>
      <c r="I24" s="10"/>
    </row>
    <row r="25" spans="1:9" x14ac:dyDescent="0.25">
      <c r="A25" s="95"/>
      <c r="B25" s="18" t="s">
        <v>13</v>
      </c>
      <c r="C25" s="12"/>
      <c r="D25" s="8">
        <v>0</v>
      </c>
      <c r="E25" s="9">
        <v>2</v>
      </c>
      <c r="F25" s="8">
        <v>0</v>
      </c>
      <c r="G25" s="8">
        <v>0</v>
      </c>
      <c r="H25" s="27">
        <f>SUM(D25:G25)</f>
        <v>2</v>
      </c>
      <c r="I25" s="10"/>
    </row>
    <row r="26" spans="1:9" x14ac:dyDescent="0.25">
      <c r="A26" s="95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3">
        <f>SUM(D26:G26)</f>
        <v>2</v>
      </c>
      <c r="I26" s="10"/>
    </row>
    <row r="27" spans="1:9" s="64" customFormat="1" x14ac:dyDescent="0.25">
      <c r="A27" s="96"/>
      <c r="B27" s="69" t="s">
        <v>30</v>
      </c>
      <c r="C27" s="34"/>
      <c r="D27" s="66">
        <f>100%-D24</f>
        <v>0.94117647058823528</v>
      </c>
      <c r="E27" s="66">
        <f t="shared" ref="E27:H27" si="7">100%-E24</f>
        <v>1</v>
      </c>
      <c r="F27" s="66">
        <f t="shared" si="7"/>
        <v>1</v>
      </c>
      <c r="G27" s="66">
        <f t="shared" si="7"/>
        <v>1</v>
      </c>
      <c r="H27" s="66">
        <f t="shared" si="7"/>
        <v>0.98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3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>
        <f>(H15+H27)/2</f>
        <v>0.91647058823529415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17"/>
      <c r="B35" s="93" t="s">
        <v>19</v>
      </c>
      <c r="C35" s="84"/>
      <c r="D35" s="84"/>
      <c r="E35" s="25"/>
      <c r="F35" s="25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17"/>
      <c r="F36" s="17">
        <v>3</v>
      </c>
      <c r="I36" s="10"/>
    </row>
    <row r="37" spans="1:18" x14ac:dyDescent="0.25">
      <c r="A37" s="85"/>
      <c r="B37" s="86" t="s">
        <v>21</v>
      </c>
      <c r="C37" s="87"/>
      <c r="D37" s="88"/>
      <c r="E37" s="17"/>
      <c r="F37" s="17">
        <v>2</v>
      </c>
      <c r="I37" s="10"/>
    </row>
    <row r="38" spans="1:18" x14ac:dyDescent="0.25">
      <c r="A38" s="85"/>
      <c r="B38" s="86" t="s">
        <v>22</v>
      </c>
      <c r="C38" s="87"/>
      <c r="D38" s="88"/>
      <c r="E38" s="17"/>
      <c r="F38" s="17">
        <v>7</v>
      </c>
    </row>
    <row r="39" spans="1:18" x14ac:dyDescent="0.25">
      <c r="A39" s="85"/>
      <c r="B39" s="86" t="s">
        <v>56</v>
      </c>
      <c r="C39" s="87"/>
      <c r="D39" s="88"/>
      <c r="E39" s="79"/>
      <c r="F39" s="79">
        <v>9</v>
      </c>
    </row>
    <row r="40" spans="1:18" x14ac:dyDescent="0.25">
      <c r="A40" s="85"/>
      <c r="B40" s="84" t="s">
        <v>23</v>
      </c>
      <c r="C40" s="84"/>
      <c r="D40" s="84"/>
      <c r="E40" s="17"/>
      <c r="F40" s="17">
        <v>1</v>
      </c>
    </row>
    <row r="41" spans="1:18" s="23" customFormat="1" x14ac:dyDescent="0.25">
      <c r="A41" s="17"/>
      <c r="B41" s="84"/>
      <c r="C41" s="84"/>
      <c r="D41" s="84"/>
      <c r="E41" s="25" t="s">
        <v>4</v>
      </c>
      <c r="F41" s="25">
        <f>SUM(F36:F40)</f>
        <v>22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 t="s">
        <v>55</v>
      </c>
      <c r="B42" s="84" t="s">
        <v>51</v>
      </c>
      <c r="C42" s="84"/>
      <c r="D42" s="84"/>
      <c r="E42" s="17"/>
      <c r="F42" s="17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6" t="s">
        <v>22</v>
      </c>
      <c r="C43" s="87"/>
      <c r="D43" s="88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85"/>
      <c r="B44" s="84" t="s">
        <v>23</v>
      </c>
      <c r="C44" s="84"/>
      <c r="D44" s="84"/>
      <c r="E44" s="17"/>
      <c r="F44" s="17">
        <v>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7"/>
      <c r="B45" s="84"/>
      <c r="C45" s="84"/>
      <c r="D45" s="84"/>
      <c r="E45" s="25" t="s">
        <v>4</v>
      </c>
      <c r="F45" s="25">
        <f>SUM(F42:F44)</f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40"/>
    <mergeCell ref="B36:D36"/>
    <mergeCell ref="B37:D37"/>
    <mergeCell ref="B38:D38"/>
    <mergeCell ref="B40:D40"/>
    <mergeCell ref="B39:D39"/>
    <mergeCell ref="B45:D45"/>
    <mergeCell ref="B41:D41"/>
    <mergeCell ref="A42:A44"/>
    <mergeCell ref="B42:D42"/>
    <mergeCell ref="B43:D43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7D0A-5BB8-499B-B8B5-23A39B0E33B0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129F-58C4-4DB1-8D05-7D02E9992B39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CA78-438B-4EAD-A04C-F4A23DDFE2CA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topLeftCell="A7" zoomScaleNormal="100" workbookViewId="0">
      <selection activeCell="C31" sqref="C31:N31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f>January!H2</f>
        <v>102</v>
      </c>
      <c r="D2" s="9">
        <f>February!H2</f>
        <v>90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9">
        <f>SUM(C2:N2)</f>
        <v>192</v>
      </c>
      <c r="P2" s="32"/>
    </row>
    <row r="3" spans="1:16" x14ac:dyDescent="0.25">
      <c r="A3" s="29" t="s">
        <v>5</v>
      </c>
      <c r="B3" s="12"/>
      <c r="C3" s="28">
        <f>January!H3</f>
        <v>150</v>
      </c>
      <c r="D3" s="9">
        <f>February!H3</f>
        <v>92</v>
      </c>
      <c r="E3" s="28"/>
      <c r="F3" s="28"/>
      <c r="G3" s="28"/>
      <c r="H3" s="29"/>
      <c r="I3" s="29"/>
      <c r="J3" s="29"/>
      <c r="K3" s="29"/>
      <c r="L3" s="29"/>
      <c r="M3" s="29"/>
      <c r="N3" s="29"/>
      <c r="O3" s="29">
        <f>SUM(C3:N3)</f>
        <v>242</v>
      </c>
      <c r="P3" s="32"/>
    </row>
    <row r="4" spans="1:16" x14ac:dyDescent="0.25">
      <c r="A4" s="33" t="s">
        <v>7</v>
      </c>
      <c r="B4" s="34"/>
      <c r="C4" s="35">
        <f t="shared" ref="C4:N4" si="0">SUM(C2:C3)</f>
        <v>252</v>
      </c>
      <c r="D4" s="35">
        <f t="shared" si="0"/>
        <v>182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  <c r="O4" s="33">
        <f>SUM(C4:N4)</f>
        <v>434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f>January!H6</f>
        <v>42</v>
      </c>
      <c r="D9" s="28">
        <f>February!H6</f>
        <v>44</v>
      </c>
      <c r="E9" s="28"/>
      <c r="F9" s="28"/>
      <c r="G9" s="28"/>
      <c r="H9" s="9"/>
      <c r="I9" s="29"/>
      <c r="J9" s="29"/>
      <c r="K9" s="29"/>
      <c r="L9" s="29"/>
      <c r="M9" s="29"/>
      <c r="N9" s="45"/>
      <c r="O9" s="30">
        <f>SUM(C9:N9)</f>
        <v>86</v>
      </c>
      <c r="P9" s="46">
        <f>O9/O2</f>
        <v>0.44791666666666669</v>
      </c>
    </row>
    <row r="10" spans="1:16" x14ac:dyDescent="0.25">
      <c r="A10" s="17" t="s">
        <v>27</v>
      </c>
      <c r="B10" s="37"/>
      <c r="C10" s="28">
        <f>January!H7</f>
        <v>0</v>
      </c>
      <c r="D10" s="28">
        <f>February!H7</f>
        <v>0</v>
      </c>
      <c r="E10" s="28"/>
      <c r="F10" s="28"/>
      <c r="G10" s="28"/>
      <c r="H10" s="9"/>
      <c r="I10" s="29"/>
      <c r="J10" s="29"/>
      <c r="K10" s="29"/>
      <c r="L10" s="29"/>
      <c r="M10" s="29"/>
      <c r="N10" s="45"/>
      <c r="O10" s="77">
        <f t="shared" ref="O10:O14" si="1">SUM(C10:N10)</f>
        <v>0</v>
      </c>
      <c r="P10" s="46">
        <f>O10/O2</f>
        <v>0</v>
      </c>
    </row>
    <row r="11" spans="1:16" x14ac:dyDescent="0.25">
      <c r="A11" s="17" t="s">
        <v>10</v>
      </c>
      <c r="B11" s="37"/>
      <c r="C11" s="28">
        <f>January!H8</f>
        <v>32</v>
      </c>
      <c r="D11" s="28">
        <f>February!D8</f>
        <v>22</v>
      </c>
      <c r="E11" s="28"/>
      <c r="F11" s="28"/>
      <c r="G11" s="28"/>
      <c r="H11" s="9"/>
      <c r="I11" s="29"/>
      <c r="J11" s="29"/>
      <c r="K11" s="29"/>
      <c r="L11" s="29"/>
      <c r="M11" s="29"/>
      <c r="N11" s="45"/>
      <c r="O11" s="77">
        <f t="shared" si="1"/>
        <v>54</v>
      </c>
      <c r="P11" s="46">
        <f>O11/O2</f>
        <v>0.28125</v>
      </c>
    </row>
    <row r="12" spans="1:16" x14ac:dyDescent="0.25">
      <c r="A12" s="18" t="s">
        <v>11</v>
      </c>
      <c r="B12" s="37"/>
      <c r="C12" s="28">
        <f>January!H9</f>
        <v>19</v>
      </c>
      <c r="D12" s="28">
        <f>February!H9</f>
        <v>11</v>
      </c>
      <c r="E12" s="28"/>
      <c r="F12" s="28"/>
      <c r="G12" s="28"/>
      <c r="H12" s="9"/>
      <c r="I12" s="29"/>
      <c r="J12" s="29"/>
      <c r="K12" s="29"/>
      <c r="L12" s="29"/>
      <c r="M12" s="29"/>
      <c r="N12" s="45"/>
      <c r="O12" s="77">
        <f t="shared" si="1"/>
        <v>30</v>
      </c>
      <c r="P12" s="46">
        <f>O12/O2</f>
        <v>0.15625</v>
      </c>
    </row>
    <row r="13" spans="1:16" x14ac:dyDescent="0.25">
      <c r="A13" s="26" t="s">
        <v>25</v>
      </c>
      <c r="B13" s="47"/>
      <c r="C13" s="48">
        <f>SUM(C9:C12)</f>
        <v>93</v>
      </c>
      <c r="D13" s="48">
        <f t="shared" ref="D13:N13" si="2">SUM(D9:D12)</f>
        <v>77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  <c r="I13" s="48">
        <f t="shared" si="2"/>
        <v>0</v>
      </c>
      <c r="J13" s="48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8">
        <f t="shared" si="2"/>
        <v>0</v>
      </c>
      <c r="O13" s="77">
        <f t="shared" si="1"/>
        <v>170</v>
      </c>
      <c r="P13" s="49">
        <f>100%-P14</f>
        <v>0.89583333333333337</v>
      </c>
    </row>
    <row r="14" spans="1:16" x14ac:dyDescent="0.25">
      <c r="A14" s="18" t="s">
        <v>12</v>
      </c>
      <c r="B14" s="37"/>
      <c r="C14" s="28">
        <f>January!H11</f>
        <v>15</v>
      </c>
      <c r="D14" s="28">
        <f>February!H11</f>
        <v>5</v>
      </c>
      <c r="E14" s="28"/>
      <c r="F14" s="28"/>
      <c r="G14" s="28"/>
      <c r="H14" s="9"/>
      <c r="I14" s="29"/>
      <c r="J14" s="29"/>
      <c r="K14" s="29"/>
      <c r="L14" s="29"/>
      <c r="M14" s="29"/>
      <c r="N14" s="45"/>
      <c r="O14" s="77">
        <f t="shared" si="1"/>
        <v>20</v>
      </c>
      <c r="P14" s="46">
        <f>O14/O2</f>
        <v>0.10416666666666667</v>
      </c>
    </row>
    <row r="15" spans="1:16" x14ac:dyDescent="0.25">
      <c r="A15" s="18" t="s">
        <v>52</v>
      </c>
      <c r="B15" s="37"/>
      <c r="C15" s="19">
        <f>C14/C2</f>
        <v>0.14705882352941177</v>
      </c>
      <c r="D15" s="19">
        <f t="shared" ref="D15:P15" si="3">D14/D2</f>
        <v>5.5555555555555552E-2</v>
      </c>
      <c r="E15" s="19" t="e">
        <f t="shared" si="3"/>
        <v>#DIV/0!</v>
      </c>
      <c r="F15" s="19" t="e">
        <f t="shared" si="3"/>
        <v>#DIV/0!</v>
      </c>
      <c r="G15" s="19" t="e">
        <f t="shared" si="3"/>
        <v>#DIV/0!</v>
      </c>
      <c r="H15" s="19" t="e">
        <f t="shared" si="3"/>
        <v>#DIV/0!</v>
      </c>
      <c r="I15" s="19" t="e">
        <f t="shared" si="3"/>
        <v>#DIV/0!</v>
      </c>
      <c r="J15" s="19" t="e">
        <f t="shared" si="3"/>
        <v>#DIV/0!</v>
      </c>
      <c r="K15" s="19" t="e">
        <f t="shared" si="3"/>
        <v>#DIV/0!</v>
      </c>
      <c r="L15" s="19" t="e">
        <f t="shared" si="3"/>
        <v>#DIV/0!</v>
      </c>
      <c r="M15" s="19" t="e">
        <f t="shared" si="3"/>
        <v>#DIV/0!</v>
      </c>
      <c r="N15" s="19" t="e">
        <f t="shared" si="3"/>
        <v>#DIV/0!</v>
      </c>
      <c r="O15" s="101">
        <f t="shared" si="3"/>
        <v>0.10416666666666667</v>
      </c>
      <c r="P15" s="102" t="e">
        <f t="shared" si="3"/>
        <v>#DIV/0!</v>
      </c>
    </row>
    <row r="16" spans="1:16" x14ac:dyDescent="0.25">
      <c r="A16" s="18" t="s">
        <v>13</v>
      </c>
      <c r="B16" s="37"/>
      <c r="C16" s="28">
        <f>January!H13</f>
        <v>0</v>
      </c>
      <c r="D16" s="28">
        <f>February!H13</f>
        <v>0</v>
      </c>
      <c r="E16" s="28"/>
      <c r="F16" s="28"/>
      <c r="G16" s="28"/>
      <c r="H16" s="9"/>
      <c r="I16" s="29"/>
      <c r="J16" s="29"/>
      <c r="K16" s="29"/>
      <c r="L16" s="29"/>
      <c r="M16" s="29"/>
      <c r="N16" s="45"/>
      <c r="O16" s="30">
        <f>SUM(C16:N16)</f>
        <v>0</v>
      </c>
      <c r="P16" s="46">
        <f>O16/O2</f>
        <v>0</v>
      </c>
    </row>
    <row r="17" spans="1:16" x14ac:dyDescent="0.25">
      <c r="A17" s="18" t="s">
        <v>28</v>
      </c>
      <c r="B17" s="37"/>
      <c r="C17" s="28">
        <f>January!H14</f>
        <v>7</v>
      </c>
      <c r="D17" s="28">
        <f>February!H14</f>
        <v>3</v>
      </c>
      <c r="E17" s="28"/>
      <c r="F17" s="28"/>
      <c r="G17" s="28"/>
      <c r="H17" s="9"/>
      <c r="I17" s="29"/>
      <c r="J17" s="29"/>
      <c r="K17" s="29"/>
      <c r="L17" s="29"/>
      <c r="M17" s="29"/>
      <c r="N17" s="45"/>
      <c r="O17" s="77">
        <f>SUM(C17:N17)</f>
        <v>10</v>
      </c>
      <c r="P17" s="46">
        <f>O17/O2</f>
        <v>5.2083333333333336E-2</v>
      </c>
    </row>
    <row r="18" spans="1:16" x14ac:dyDescent="0.25">
      <c r="A18" s="36" t="s">
        <v>47</v>
      </c>
      <c r="B18" s="37"/>
      <c r="C18" s="16">
        <f>C13+C14+C16+C17</f>
        <v>115</v>
      </c>
      <c r="D18" s="16">
        <f t="shared" ref="D18:O18" si="4">D13+D14+D16+D17</f>
        <v>85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200</v>
      </c>
      <c r="P18" s="67">
        <f t="shared" ref="P18" si="5">P13+P14+P16+P17</f>
        <v>1.0520833333333333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f>January!H17</f>
        <v>92</v>
      </c>
      <c r="D21" s="28">
        <f>February!H17</f>
        <v>44</v>
      </c>
      <c r="E21" s="28"/>
      <c r="F21" s="28"/>
      <c r="G21" s="28"/>
      <c r="H21" s="9"/>
      <c r="I21" s="29"/>
      <c r="J21" s="29"/>
      <c r="K21" s="29"/>
      <c r="L21" s="29"/>
      <c r="M21" s="29"/>
      <c r="N21" s="45"/>
      <c r="O21" s="30">
        <f>SUM(C21:N21)</f>
        <v>136</v>
      </c>
      <c r="P21" s="46">
        <f>O21/O3</f>
        <v>0.56198347107438018</v>
      </c>
    </row>
    <row r="22" spans="1:16" x14ac:dyDescent="0.25">
      <c r="A22" s="17" t="s">
        <v>27</v>
      </c>
      <c r="B22" s="37"/>
      <c r="C22" s="28">
        <f>January!H18</f>
        <v>7</v>
      </c>
      <c r="D22" s="28">
        <f>February!H18</f>
        <v>1</v>
      </c>
      <c r="E22" s="28"/>
      <c r="F22" s="28"/>
      <c r="G22" s="28"/>
      <c r="H22" s="9"/>
      <c r="I22" s="29"/>
      <c r="J22" s="29"/>
      <c r="K22" s="29"/>
      <c r="L22" s="29"/>
      <c r="M22" s="29"/>
      <c r="N22" s="45"/>
      <c r="O22" s="77">
        <f t="shared" ref="O22:O27" si="6">SUM(C22:N22)</f>
        <v>8</v>
      </c>
      <c r="P22" s="46">
        <f>O22/O3</f>
        <v>3.3057851239669422E-2</v>
      </c>
    </row>
    <row r="23" spans="1:16" x14ac:dyDescent="0.25">
      <c r="A23" s="17" t="s">
        <v>10</v>
      </c>
      <c r="B23" s="37"/>
      <c r="C23" s="28">
        <f>January!H19</f>
        <v>5</v>
      </c>
      <c r="D23" s="28">
        <f>February!H19</f>
        <v>2</v>
      </c>
      <c r="E23" s="28"/>
      <c r="F23" s="28"/>
      <c r="G23" s="28"/>
      <c r="H23" s="9"/>
      <c r="I23" s="29"/>
      <c r="J23" s="29"/>
      <c r="K23" s="29"/>
      <c r="L23" s="29"/>
      <c r="M23" s="29"/>
      <c r="N23" s="45"/>
      <c r="O23" s="77">
        <f t="shared" si="6"/>
        <v>7</v>
      </c>
      <c r="P23" s="46">
        <f>O23/O3</f>
        <v>2.8925619834710745E-2</v>
      </c>
    </row>
    <row r="24" spans="1:16" x14ac:dyDescent="0.25">
      <c r="A24" s="18" t="s">
        <v>11</v>
      </c>
      <c r="B24" s="37"/>
      <c r="C24" s="28">
        <f>January!H20</f>
        <v>6</v>
      </c>
      <c r="D24" s="28">
        <f>February!H20</f>
        <v>3</v>
      </c>
      <c r="E24" s="28"/>
      <c r="F24" s="28"/>
      <c r="G24" s="28"/>
      <c r="H24" s="9"/>
      <c r="I24" s="29"/>
      <c r="J24" s="29"/>
      <c r="K24" s="29"/>
      <c r="L24" s="29"/>
      <c r="M24" s="29"/>
      <c r="N24" s="45"/>
      <c r="O24" s="77">
        <f t="shared" si="6"/>
        <v>9</v>
      </c>
      <c r="P24" s="46">
        <f>O24/O3</f>
        <v>3.71900826446281E-2</v>
      </c>
    </row>
    <row r="25" spans="1:16" x14ac:dyDescent="0.25">
      <c r="A25" s="18" t="s">
        <v>26</v>
      </c>
      <c r="B25" s="37"/>
      <c r="C25" s="28">
        <f>January!H21</f>
        <v>64</v>
      </c>
      <c r="D25" s="28">
        <f>February!H21</f>
        <v>55</v>
      </c>
      <c r="E25" s="28"/>
      <c r="F25" s="28"/>
      <c r="G25" s="28"/>
      <c r="H25" s="9"/>
      <c r="I25" s="29"/>
      <c r="J25" s="29"/>
      <c r="K25" s="29"/>
      <c r="L25" s="29"/>
      <c r="M25" s="29"/>
      <c r="N25" s="45"/>
      <c r="O25" s="77">
        <f t="shared" si="6"/>
        <v>119</v>
      </c>
      <c r="P25" s="46">
        <f>O25/O3</f>
        <v>0.49173553719008267</v>
      </c>
    </row>
    <row r="26" spans="1:16" s="61" customFormat="1" x14ac:dyDescent="0.25">
      <c r="A26" s="26" t="s">
        <v>25</v>
      </c>
      <c r="B26" s="47"/>
      <c r="C26" s="48">
        <f>SUM(C21:C25)</f>
        <v>174</v>
      </c>
      <c r="D26" s="48">
        <f t="shared" ref="D26:N26" si="7">SUM(D21:D25)</f>
        <v>105</v>
      </c>
      <c r="E26" s="48">
        <f t="shared" si="7"/>
        <v>0</v>
      </c>
      <c r="F26" s="48">
        <f t="shared" si="7"/>
        <v>0</v>
      </c>
      <c r="G26" s="48">
        <f t="shared" si="7"/>
        <v>0</v>
      </c>
      <c r="H26" s="48">
        <f t="shared" si="7"/>
        <v>0</v>
      </c>
      <c r="I26" s="48">
        <f t="shared" si="7"/>
        <v>0</v>
      </c>
      <c r="J26" s="48">
        <f t="shared" si="7"/>
        <v>0</v>
      </c>
      <c r="K26" s="48">
        <f t="shared" si="7"/>
        <v>0</v>
      </c>
      <c r="L26" s="48">
        <f t="shared" si="7"/>
        <v>0</v>
      </c>
      <c r="M26" s="48">
        <f t="shared" si="7"/>
        <v>0</v>
      </c>
      <c r="N26" s="48">
        <f t="shared" si="7"/>
        <v>0</v>
      </c>
      <c r="O26" s="82">
        <f t="shared" si="6"/>
        <v>279</v>
      </c>
      <c r="P26" s="52">
        <f>100%-P27</f>
        <v>0.97107438016528924</v>
      </c>
    </row>
    <row r="27" spans="1:16" x14ac:dyDescent="0.25">
      <c r="A27" s="18" t="s">
        <v>12</v>
      </c>
      <c r="B27" s="37"/>
      <c r="C27" s="28">
        <f>January!H23</f>
        <v>3</v>
      </c>
      <c r="D27" s="28">
        <f>February!H23</f>
        <v>4</v>
      </c>
      <c r="E27" s="28"/>
      <c r="F27" s="28"/>
      <c r="G27" s="28"/>
      <c r="H27" s="9"/>
      <c r="I27" s="29"/>
      <c r="J27" s="29"/>
      <c r="K27" s="29"/>
      <c r="L27" s="29"/>
      <c r="M27" s="29"/>
      <c r="N27" s="45"/>
      <c r="O27" s="77">
        <f t="shared" si="6"/>
        <v>7</v>
      </c>
      <c r="P27" s="46">
        <f>O27/O3</f>
        <v>2.8925619834710745E-2</v>
      </c>
    </row>
    <row r="28" spans="1:16" x14ac:dyDescent="0.25">
      <c r="A28" s="18" t="s">
        <v>52</v>
      </c>
      <c r="B28" s="37"/>
      <c r="C28" s="19">
        <f>C27/C3</f>
        <v>0.02</v>
      </c>
      <c r="D28" s="19">
        <f t="shared" ref="D28:M28" si="8">D27/D3</f>
        <v>4.3478260869565216E-2</v>
      </c>
      <c r="E28" s="19" t="e">
        <f t="shared" si="8"/>
        <v>#DIV/0!</v>
      </c>
      <c r="F28" s="19" t="e">
        <f t="shared" si="8"/>
        <v>#DIV/0!</v>
      </c>
      <c r="G28" s="19" t="e">
        <f t="shared" si="8"/>
        <v>#DIV/0!</v>
      </c>
      <c r="H28" s="19" t="e">
        <f t="shared" si="8"/>
        <v>#DIV/0!</v>
      </c>
      <c r="I28" s="19" t="e">
        <f t="shared" si="8"/>
        <v>#DIV/0!</v>
      </c>
      <c r="J28" s="19" t="e">
        <f t="shared" si="8"/>
        <v>#DIV/0!</v>
      </c>
      <c r="K28" s="19" t="e">
        <f t="shared" si="8"/>
        <v>#DIV/0!</v>
      </c>
      <c r="L28" s="19" t="e">
        <f t="shared" si="8"/>
        <v>#DIV/0!</v>
      </c>
      <c r="M28" s="19" t="e">
        <f t="shared" si="8"/>
        <v>#DIV/0!</v>
      </c>
      <c r="N28" s="19">
        <v>0.1</v>
      </c>
      <c r="O28" s="101">
        <f>O27/O3</f>
        <v>2.8925619834710745E-2</v>
      </c>
      <c r="P28" s="102"/>
    </row>
    <row r="29" spans="1:16" x14ac:dyDescent="0.25">
      <c r="A29" s="18" t="s">
        <v>13</v>
      </c>
      <c r="B29" s="37"/>
      <c r="C29" s="28">
        <f>January!H25</f>
        <v>2</v>
      </c>
      <c r="D29" s="28">
        <f>February!H25</f>
        <v>1</v>
      </c>
      <c r="E29" s="28"/>
      <c r="F29" s="28"/>
      <c r="G29" s="28"/>
      <c r="H29" s="9"/>
      <c r="I29" s="29"/>
      <c r="J29" s="29"/>
      <c r="K29" s="29"/>
      <c r="L29" s="29"/>
      <c r="M29" s="29"/>
      <c r="N29" s="45"/>
      <c r="O29" s="30">
        <f>SUM(C29:N29)</f>
        <v>3</v>
      </c>
      <c r="P29" s="46">
        <f>O29/O3</f>
        <v>1.2396694214876033E-2</v>
      </c>
    </row>
    <row r="30" spans="1:16" x14ac:dyDescent="0.25">
      <c r="A30" s="18" t="s">
        <v>28</v>
      </c>
      <c r="B30" s="37"/>
      <c r="C30" s="28">
        <f>January!H26</f>
        <v>2</v>
      </c>
      <c r="D30" s="28">
        <f>February!H26</f>
        <v>0</v>
      </c>
      <c r="E30" s="28"/>
      <c r="F30" s="28"/>
      <c r="G30" s="28"/>
      <c r="H30" s="9"/>
      <c r="I30" s="29"/>
      <c r="J30" s="29"/>
      <c r="K30" s="29"/>
      <c r="L30" s="29"/>
      <c r="M30" s="29"/>
      <c r="N30" s="45"/>
      <c r="O30" s="77">
        <f>SUM(C30:N30)</f>
        <v>2</v>
      </c>
      <c r="P30" s="46">
        <f>O30/O3</f>
        <v>8.2644628099173556E-3</v>
      </c>
    </row>
    <row r="31" spans="1:16" x14ac:dyDescent="0.25">
      <c r="A31" s="36" t="s">
        <v>54</v>
      </c>
      <c r="B31" s="37"/>
      <c r="C31" s="16">
        <f>C26+C27+C29+C30</f>
        <v>181</v>
      </c>
      <c r="D31" s="16">
        <f t="shared" ref="D31:N31" si="9">D26+D27+D29+D30</f>
        <v>110</v>
      </c>
      <c r="E31" s="16">
        <f t="shared" si="9"/>
        <v>0</v>
      </c>
      <c r="F31" s="16">
        <f t="shared" si="9"/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ref="O31" si="10">O21+O22+O23+O24+O25+O27+O29+O30</f>
        <v>291</v>
      </c>
      <c r="P31" s="70">
        <f>O31/O3</f>
        <v>1.2024793388429753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84" t="s">
        <v>53</v>
      </c>
      <c r="C34" s="84"/>
      <c r="D34" s="84"/>
      <c r="E34" s="84"/>
      <c r="F34" s="84"/>
      <c r="G34" s="84"/>
      <c r="H34" s="84"/>
      <c r="I34" s="84"/>
      <c r="J34" s="84"/>
      <c r="K34" s="84"/>
      <c r="L34" s="38"/>
      <c r="M34" s="54">
        <f>100%-P14</f>
        <v>0.89583333333333337</v>
      </c>
      <c r="N34" s="54">
        <f>100%-P27</f>
        <v>0.97107438016528924</v>
      </c>
      <c r="O34" s="54">
        <f>(P13+P26)/2</f>
        <v>0.93345385674931136</v>
      </c>
      <c r="P34" s="11"/>
    </row>
    <row r="35" spans="1:16" s="11" customFormat="1" x14ac:dyDescent="0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41"/>
      <c r="M35" s="68"/>
      <c r="N35" s="68"/>
      <c r="O35" s="68"/>
    </row>
    <row r="36" spans="1:16" s="11" customFormat="1" x14ac:dyDescent="0.2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F1D-DDC3-4820-AEE9-C6C4F7AFE19F}">
  <sheetPr>
    <pageSetUpPr fitToPage="1"/>
  </sheetPr>
  <dimension ref="A1:R44"/>
  <sheetViews>
    <sheetView view="pageLayout" topLeftCell="A36" zoomScaleNormal="100" workbookViewId="0">
      <selection activeCell="F45" sqref="F45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>
        <v>40</v>
      </c>
      <c r="E2" s="9">
        <v>34</v>
      </c>
      <c r="F2" s="78">
        <v>16</v>
      </c>
      <c r="G2" s="78">
        <v>0</v>
      </c>
      <c r="H2" s="78">
        <f>SUM(D2:G2)</f>
        <v>90</v>
      </c>
      <c r="I2" s="10"/>
    </row>
    <row r="3" spans="1:9" x14ac:dyDescent="0.25">
      <c r="A3" s="92" t="s">
        <v>5</v>
      </c>
      <c r="B3" s="92"/>
      <c r="C3" s="12"/>
      <c r="D3" s="78">
        <v>45</v>
      </c>
      <c r="E3" s="9">
        <v>30</v>
      </c>
      <c r="F3" s="78">
        <v>17</v>
      </c>
      <c r="G3" s="78">
        <v>0</v>
      </c>
      <c r="H3" s="81">
        <f>SUM(D3:G3)</f>
        <v>92</v>
      </c>
      <c r="I3" s="10"/>
    </row>
    <row r="4" spans="1:9" x14ac:dyDescent="0.25">
      <c r="A4" s="98" t="s">
        <v>7</v>
      </c>
      <c r="B4" s="99"/>
      <c r="C4" s="12"/>
      <c r="D4" s="78">
        <f>SUM(D2:D3)</f>
        <v>85</v>
      </c>
      <c r="E4" s="81">
        <f t="shared" ref="E4:H4" si="0">SUM(E2:E3)</f>
        <v>64</v>
      </c>
      <c r="F4" s="81">
        <f t="shared" si="0"/>
        <v>33</v>
      </c>
      <c r="G4" s="81">
        <f t="shared" si="0"/>
        <v>0</v>
      </c>
      <c r="H4" s="81">
        <f t="shared" si="0"/>
        <v>182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>
        <v>22</v>
      </c>
      <c r="E6" s="9">
        <v>13</v>
      </c>
      <c r="F6" s="78">
        <v>9</v>
      </c>
      <c r="G6" s="78">
        <v>0</v>
      </c>
      <c r="H6" s="78">
        <f>SUM(D6:G6)</f>
        <v>44</v>
      </c>
      <c r="I6" s="10"/>
    </row>
    <row r="7" spans="1:9" x14ac:dyDescent="0.25">
      <c r="A7" s="95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3">
        <f t="shared" ref="H7:H9" si="1">SUM(D7:G7)</f>
        <v>0</v>
      </c>
      <c r="I7" s="10"/>
    </row>
    <row r="8" spans="1:9" x14ac:dyDescent="0.25">
      <c r="A8" s="95"/>
      <c r="B8" s="79" t="s">
        <v>10</v>
      </c>
      <c r="C8" s="12"/>
      <c r="D8" s="78">
        <v>22</v>
      </c>
      <c r="E8" s="9">
        <v>19</v>
      </c>
      <c r="F8" s="78">
        <v>1</v>
      </c>
      <c r="G8" s="78">
        <v>0</v>
      </c>
      <c r="H8" s="83">
        <f t="shared" si="1"/>
        <v>42</v>
      </c>
      <c r="I8" s="10"/>
    </row>
    <row r="9" spans="1:9" x14ac:dyDescent="0.25">
      <c r="A9" s="95"/>
      <c r="B9" s="18" t="s">
        <v>11</v>
      </c>
      <c r="C9" s="12"/>
      <c r="D9" s="78">
        <v>3</v>
      </c>
      <c r="E9" s="9">
        <v>6</v>
      </c>
      <c r="F9" s="78">
        <v>2</v>
      </c>
      <c r="G9" s="78">
        <v>0</v>
      </c>
      <c r="H9" s="83">
        <f t="shared" si="1"/>
        <v>11</v>
      </c>
      <c r="I9" s="10"/>
    </row>
    <row r="10" spans="1:9" x14ac:dyDescent="0.25">
      <c r="A10" s="95"/>
      <c r="B10" s="26" t="s">
        <v>25</v>
      </c>
      <c r="C10" s="12"/>
      <c r="D10" s="78">
        <f>SUM(D6:D9)</f>
        <v>47</v>
      </c>
      <c r="E10" s="83">
        <f t="shared" ref="E10:H10" si="2">SUM(E6:E9)</f>
        <v>38</v>
      </c>
      <c r="F10" s="83">
        <f t="shared" si="2"/>
        <v>12</v>
      </c>
      <c r="G10" s="83">
        <f t="shared" si="2"/>
        <v>0</v>
      </c>
      <c r="H10" s="83">
        <f t="shared" si="2"/>
        <v>97</v>
      </c>
      <c r="I10" s="10"/>
    </row>
    <row r="11" spans="1:9" x14ac:dyDescent="0.25">
      <c r="A11" s="95"/>
      <c r="B11" s="18" t="s">
        <v>12</v>
      </c>
      <c r="C11" s="12"/>
      <c r="D11" s="78">
        <v>1</v>
      </c>
      <c r="E11" s="9">
        <v>2</v>
      </c>
      <c r="F11" s="78">
        <v>2</v>
      </c>
      <c r="G11" s="78">
        <v>0</v>
      </c>
      <c r="H11" s="78">
        <f>SUM(D11:G11)</f>
        <v>5</v>
      </c>
      <c r="I11" s="10"/>
    </row>
    <row r="12" spans="1:9" x14ac:dyDescent="0.25">
      <c r="A12" s="95"/>
      <c r="B12" s="18" t="s">
        <v>52</v>
      </c>
      <c r="C12" s="12"/>
      <c r="D12" s="19">
        <f>D11/D2</f>
        <v>2.5000000000000001E-2</v>
      </c>
      <c r="E12" s="19">
        <f t="shared" ref="E12:G12" si="3">E11/E2</f>
        <v>5.8823529411764705E-2</v>
      </c>
      <c r="F12" s="19">
        <f t="shared" si="3"/>
        <v>0.125</v>
      </c>
      <c r="G12" s="19">
        <v>0</v>
      </c>
      <c r="H12" s="19">
        <f>H11/H2</f>
        <v>5.5555555555555552E-2</v>
      </c>
      <c r="I12" s="10"/>
    </row>
    <row r="13" spans="1:9" x14ac:dyDescent="0.25">
      <c r="A13" s="95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96"/>
      <c r="B15" s="65" t="s">
        <v>29</v>
      </c>
      <c r="C15" s="34"/>
      <c r="D15" s="66">
        <f>100%-D12</f>
        <v>0.97499999999999998</v>
      </c>
      <c r="E15" s="66">
        <f t="shared" ref="E15:H15" si="4">100%-E12</f>
        <v>0.94117647058823528</v>
      </c>
      <c r="F15" s="66">
        <f t="shared" si="4"/>
        <v>0.875</v>
      </c>
      <c r="G15" s="66">
        <f t="shared" si="4"/>
        <v>1</v>
      </c>
      <c r="H15" s="66">
        <f t="shared" si="4"/>
        <v>0.94444444444444442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>
        <v>21</v>
      </c>
      <c r="E17" s="9">
        <v>10</v>
      </c>
      <c r="F17" s="78">
        <v>13</v>
      </c>
      <c r="G17" s="78">
        <v>0</v>
      </c>
      <c r="H17" s="78">
        <f>SUM(D17:G17)</f>
        <v>44</v>
      </c>
      <c r="I17" s="10"/>
    </row>
    <row r="18" spans="1:9" x14ac:dyDescent="0.25">
      <c r="A18" s="95"/>
      <c r="B18" s="79" t="s">
        <v>27</v>
      </c>
      <c r="C18" s="12"/>
      <c r="D18" s="78">
        <v>1</v>
      </c>
      <c r="E18" s="9">
        <v>0</v>
      </c>
      <c r="F18" s="78">
        <v>0</v>
      </c>
      <c r="G18" s="78">
        <v>0</v>
      </c>
      <c r="H18" s="83">
        <f t="shared" ref="H18:H26" si="5">SUM(D18:G18)</f>
        <v>1</v>
      </c>
      <c r="I18" s="10"/>
    </row>
    <row r="19" spans="1:9" x14ac:dyDescent="0.25">
      <c r="A19" s="95"/>
      <c r="B19" s="79" t="s">
        <v>10</v>
      </c>
      <c r="C19" s="12"/>
      <c r="D19" s="78">
        <v>2</v>
      </c>
      <c r="E19" s="9">
        <v>0</v>
      </c>
      <c r="F19" s="78">
        <v>0</v>
      </c>
      <c r="G19" s="78">
        <v>0</v>
      </c>
      <c r="H19" s="83">
        <f t="shared" si="5"/>
        <v>2</v>
      </c>
      <c r="I19" s="10"/>
    </row>
    <row r="20" spans="1:9" x14ac:dyDescent="0.25">
      <c r="A20" s="95"/>
      <c r="B20" s="18" t="s">
        <v>11</v>
      </c>
      <c r="C20" s="12"/>
      <c r="D20" s="78">
        <v>2</v>
      </c>
      <c r="E20" s="9">
        <v>0</v>
      </c>
      <c r="F20" s="78">
        <v>1</v>
      </c>
      <c r="G20" s="78">
        <v>0</v>
      </c>
      <c r="H20" s="83">
        <f t="shared" si="5"/>
        <v>3</v>
      </c>
      <c r="I20" s="10"/>
    </row>
    <row r="21" spans="1:9" x14ac:dyDescent="0.25">
      <c r="A21" s="95"/>
      <c r="B21" s="18" t="s">
        <v>26</v>
      </c>
      <c r="C21" s="12"/>
      <c r="D21" s="78">
        <v>22</v>
      </c>
      <c r="E21" s="9">
        <v>29</v>
      </c>
      <c r="F21" s="78">
        <v>4</v>
      </c>
      <c r="G21" s="78">
        <v>0</v>
      </c>
      <c r="H21" s="83">
        <f t="shared" si="5"/>
        <v>55</v>
      </c>
      <c r="I21" s="10"/>
    </row>
    <row r="22" spans="1:9" x14ac:dyDescent="0.25">
      <c r="A22" s="95"/>
      <c r="B22" s="26" t="s">
        <v>25</v>
      </c>
      <c r="C22" s="12"/>
      <c r="D22" s="78">
        <f>SUM(D17:D21)</f>
        <v>48</v>
      </c>
      <c r="E22" s="83">
        <f t="shared" ref="E22:H22" si="6">SUM(E17:E21)</f>
        <v>39</v>
      </c>
      <c r="F22" s="83">
        <f t="shared" si="6"/>
        <v>18</v>
      </c>
      <c r="G22" s="83">
        <f t="shared" si="6"/>
        <v>0</v>
      </c>
      <c r="H22" s="83">
        <f t="shared" si="5"/>
        <v>105</v>
      </c>
      <c r="I22" s="10"/>
    </row>
    <row r="23" spans="1:9" x14ac:dyDescent="0.25">
      <c r="A23" s="95"/>
      <c r="B23" s="18" t="s">
        <v>12</v>
      </c>
      <c r="C23" s="12"/>
      <c r="D23" s="78">
        <v>2</v>
      </c>
      <c r="E23" s="9">
        <v>1</v>
      </c>
      <c r="F23" s="78">
        <v>1</v>
      </c>
      <c r="G23" s="78">
        <v>0</v>
      </c>
      <c r="H23" s="83">
        <f t="shared" si="5"/>
        <v>4</v>
      </c>
      <c r="I23" s="10"/>
    </row>
    <row r="24" spans="1:9" x14ac:dyDescent="0.25">
      <c r="A24" s="95"/>
      <c r="B24" s="18" t="s">
        <v>52</v>
      </c>
      <c r="C24" s="12"/>
      <c r="D24" s="19">
        <f>D23/D3</f>
        <v>4.4444444444444446E-2</v>
      </c>
      <c r="E24" s="19">
        <f>E23/E3</f>
        <v>3.3333333333333333E-2</v>
      </c>
      <c r="F24" s="19">
        <f>F23/F3</f>
        <v>5.8823529411764705E-2</v>
      </c>
      <c r="G24" s="19">
        <v>0</v>
      </c>
      <c r="H24" s="19">
        <f>H23/H3</f>
        <v>4.3478260869565216E-2</v>
      </c>
      <c r="I24" s="10"/>
    </row>
    <row r="25" spans="1:9" x14ac:dyDescent="0.25">
      <c r="A25" s="95"/>
      <c r="B25" s="18" t="s">
        <v>13</v>
      </c>
      <c r="C25" s="12"/>
      <c r="D25" s="78">
        <v>0</v>
      </c>
      <c r="E25" s="9">
        <v>1</v>
      </c>
      <c r="F25" s="78">
        <v>0</v>
      </c>
      <c r="G25" s="78">
        <v>0</v>
      </c>
      <c r="H25" s="83">
        <f t="shared" si="5"/>
        <v>1</v>
      </c>
      <c r="I25" s="10"/>
    </row>
    <row r="26" spans="1:9" x14ac:dyDescent="0.25">
      <c r="A26" s="95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83">
        <f t="shared" si="5"/>
        <v>0</v>
      </c>
      <c r="I26" s="10"/>
    </row>
    <row r="27" spans="1:9" s="64" customFormat="1" x14ac:dyDescent="0.25">
      <c r="A27" s="96"/>
      <c r="B27" s="69" t="s">
        <v>30</v>
      </c>
      <c r="C27" s="34"/>
      <c r="D27" s="66">
        <f>100%-D24</f>
        <v>0.9555555555555556</v>
      </c>
      <c r="E27" s="66">
        <f t="shared" ref="E27:H27" si="7">100%-E24</f>
        <v>0.96666666666666667</v>
      </c>
      <c r="F27" s="66">
        <f t="shared" si="7"/>
        <v>0.94117647058823528</v>
      </c>
      <c r="G27" s="66">
        <f t="shared" si="7"/>
        <v>1</v>
      </c>
      <c r="H27" s="66">
        <f t="shared" si="7"/>
        <v>0.95652173913043481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>
        <f>(H15+H27)/2</f>
        <v>0.95048309178743962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>
        <v>4</v>
      </c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>
        <v>3</v>
      </c>
    </row>
    <row r="39" spans="1:18" x14ac:dyDescent="0.25">
      <c r="A39" s="85"/>
      <c r="B39" s="84" t="s">
        <v>23</v>
      </c>
      <c r="C39" s="84"/>
      <c r="D39" s="84"/>
      <c r="E39" s="79"/>
      <c r="F39" s="79">
        <v>1</v>
      </c>
    </row>
    <row r="40" spans="1:18" s="23" customFormat="1" x14ac:dyDescent="0.25">
      <c r="A40" s="79"/>
      <c r="B40" s="84"/>
      <c r="C40" s="84"/>
      <c r="D40" s="84"/>
      <c r="E40" s="80" t="s">
        <v>4</v>
      </c>
      <c r="F40" s="80">
        <f>SUM(F36:F39)</f>
        <v>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57</v>
      </c>
      <c r="C41" s="84"/>
      <c r="D41" s="84"/>
      <c r="E41" s="79"/>
      <c r="F41" s="79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>
        <f>SUM(F41:F43)</f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B6E1-9E3D-4E7A-816D-1E1461F9BE21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4FDD-4DAD-46E6-BD50-503DA5D35F5A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1E7F-916E-47A0-BD03-76D3EC04A22A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CC80-6C3C-4E24-9FDE-226376A9D967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DBF7-C21F-4C14-98C7-CDA79199F48B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C45E-A4EA-44E8-99CB-A97245D74E79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94F3-223A-4911-A45E-040AC4CB474D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97"/>
      <c r="B1" s="97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92" t="s">
        <v>6</v>
      </c>
      <c r="B2" s="92"/>
      <c r="C2" s="7"/>
      <c r="D2" s="78"/>
      <c r="E2" s="9"/>
      <c r="F2" s="78"/>
      <c r="G2" s="78"/>
      <c r="H2" s="78"/>
      <c r="I2" s="10"/>
    </row>
    <row r="3" spans="1:9" x14ac:dyDescent="0.25">
      <c r="A3" s="92" t="s">
        <v>5</v>
      </c>
      <c r="B3" s="92"/>
      <c r="C3" s="12"/>
      <c r="D3" s="78"/>
      <c r="E3" s="9"/>
      <c r="F3" s="78"/>
      <c r="G3" s="78"/>
      <c r="H3" s="78"/>
      <c r="I3" s="10"/>
    </row>
    <row r="4" spans="1:9" x14ac:dyDescent="0.25">
      <c r="A4" s="98" t="s">
        <v>7</v>
      </c>
      <c r="B4" s="99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94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95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95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95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95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95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95"/>
      <c r="B12" s="18" t="s">
        <v>52</v>
      </c>
      <c r="C12" s="12"/>
      <c r="D12" s="19" t="e">
        <f>D11/D2</f>
        <v>#DIV/0!</v>
      </c>
      <c r="E12" s="19" t="e">
        <f t="shared" ref="E12:G12" si="0">E11/E2</f>
        <v>#DIV/0!</v>
      </c>
      <c r="F12" s="19" t="e">
        <f t="shared" si="0"/>
        <v>#DIV/0!</v>
      </c>
      <c r="G12" s="19" t="e">
        <f t="shared" si="0"/>
        <v>#DIV/0!</v>
      </c>
      <c r="H12" s="19" t="e">
        <f>H11/H2</f>
        <v>#DIV/0!</v>
      </c>
      <c r="I12" s="10"/>
    </row>
    <row r="13" spans="1:9" x14ac:dyDescent="0.25">
      <c r="A13" s="95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95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96"/>
      <c r="B15" s="65" t="s">
        <v>29</v>
      </c>
      <c r="C15" s="34"/>
      <c r="D15" s="66" t="e">
        <f>100%-D12</f>
        <v>#DIV/0!</v>
      </c>
      <c r="E15" s="66" t="e">
        <f t="shared" ref="E15:H15" si="1">100%-E12</f>
        <v>#DIV/0!</v>
      </c>
      <c r="F15" s="66" t="e">
        <f t="shared" si="1"/>
        <v>#DIV/0!</v>
      </c>
      <c r="G15" s="66" t="e">
        <f t="shared" si="1"/>
        <v>#DIV/0!</v>
      </c>
      <c r="H15" s="66" t="e">
        <f t="shared" si="1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94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95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95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95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95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95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95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95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95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95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96"/>
      <c r="B27" s="69" t="s">
        <v>30</v>
      </c>
      <c r="C27" s="34"/>
      <c r="D27" s="66" t="e">
        <f>100%-D24</f>
        <v>#DIV/0!</v>
      </c>
      <c r="E27" s="66" t="e">
        <f t="shared" ref="E27:H27" si="2">100%-E24</f>
        <v>#DIV/0!</v>
      </c>
      <c r="F27" s="66" t="e">
        <f t="shared" si="2"/>
        <v>#DIV/0!</v>
      </c>
      <c r="G27" s="66" t="e">
        <f t="shared" si="2"/>
        <v>#DIV/0!</v>
      </c>
      <c r="H27" s="66" t="e">
        <f t="shared" si="2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89" t="e">
        <f>(H15+H27)/2</f>
        <v>#DIV/0!</v>
      </c>
      <c r="E31" s="90"/>
      <c r="F31" s="90"/>
      <c r="G31" s="90"/>
      <c r="H31" s="9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92" t="s">
        <v>18</v>
      </c>
      <c r="C34" s="92"/>
      <c r="D34" s="92"/>
      <c r="E34" s="92"/>
      <c r="F34" s="92"/>
      <c r="I34" s="10"/>
    </row>
    <row r="35" spans="1:18" x14ac:dyDescent="0.25">
      <c r="A35" s="79"/>
      <c r="B35" s="93" t="s">
        <v>19</v>
      </c>
      <c r="C35" s="84"/>
      <c r="D35" s="84"/>
      <c r="E35" s="80"/>
      <c r="F35" s="80" t="s">
        <v>4</v>
      </c>
      <c r="I35" s="10"/>
    </row>
    <row r="36" spans="1:18" x14ac:dyDescent="0.25">
      <c r="A36" s="85" t="s">
        <v>24</v>
      </c>
      <c r="B36" s="84" t="s">
        <v>20</v>
      </c>
      <c r="C36" s="84"/>
      <c r="D36" s="84"/>
      <c r="E36" s="79"/>
      <c r="F36" s="79"/>
      <c r="I36" s="10"/>
    </row>
    <row r="37" spans="1:18" x14ac:dyDescent="0.25">
      <c r="A37" s="85"/>
      <c r="B37" s="86" t="s">
        <v>21</v>
      </c>
      <c r="C37" s="87"/>
      <c r="D37" s="88"/>
      <c r="E37" s="79"/>
      <c r="F37" s="79"/>
      <c r="I37" s="10"/>
    </row>
    <row r="38" spans="1:18" x14ac:dyDescent="0.25">
      <c r="A38" s="85"/>
      <c r="B38" s="86" t="s">
        <v>22</v>
      </c>
      <c r="C38" s="87"/>
      <c r="D38" s="88"/>
      <c r="E38" s="79"/>
      <c r="F38" s="79"/>
    </row>
    <row r="39" spans="1:18" x14ac:dyDescent="0.25">
      <c r="A39" s="85"/>
      <c r="B39" s="84" t="s">
        <v>23</v>
      </c>
      <c r="C39" s="84"/>
      <c r="D39" s="84"/>
      <c r="E39" s="79"/>
      <c r="F39" s="79"/>
    </row>
    <row r="40" spans="1:18" s="23" customFormat="1" x14ac:dyDescent="0.25">
      <c r="A40" s="79"/>
      <c r="B40" s="84"/>
      <c r="C40" s="84"/>
      <c r="D40" s="84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5" t="s">
        <v>55</v>
      </c>
      <c r="B41" s="84" t="s">
        <v>51</v>
      </c>
      <c r="C41" s="84"/>
      <c r="D41" s="84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5"/>
      <c r="B42" s="86" t="s">
        <v>22</v>
      </c>
      <c r="C42" s="87"/>
      <c r="D42" s="88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5"/>
      <c r="B43" s="84" t="s">
        <v>23</v>
      </c>
      <c r="C43" s="84"/>
      <c r="D43" s="84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84"/>
      <c r="C44" s="84"/>
      <c r="D44" s="84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2021-03-02T22:51:31Z</cp:lastPrinted>
  <dcterms:created xsi:type="dcterms:W3CDTF">2016-02-01T15:06:31Z</dcterms:created>
  <dcterms:modified xsi:type="dcterms:W3CDTF">2021-03-02T23:04:09Z</dcterms:modified>
</cp:coreProperties>
</file>